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im.ducker\Dakotas UMC Dropbox\Jim Ducker\Statistics\Website\"/>
    </mc:Choice>
  </mc:AlternateContent>
  <xr:revisionPtr revIDLastSave="0" documentId="13_ncr:1_{F6A7716A-7174-4B46-A501-32EB594DA0BF}" xr6:coauthVersionLast="47" xr6:coauthVersionMax="47" xr10:uidLastSave="{00000000-0000-0000-0000-000000000000}"/>
  <bookViews>
    <workbookView xWindow="-105" yWindow="0" windowWidth="26010" windowHeight="20985" xr2:uid="{F5DC7ACE-EF50-4BCB-A457-4EC65C51263E}"/>
  </bookViews>
  <sheets>
    <sheet name="Instructions" sheetId="3" r:id="rId1"/>
    <sheet name="Attendance Log" sheetId="1" r:id="rId2"/>
    <sheet name="Summary Sheet"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2" l="1" a="1"/>
  <c r="J22" i="2" s="1"/>
  <c r="K22" i="2" s="1"/>
  <c r="D22" i="2"/>
  <c r="C22" i="2" a="1"/>
  <c r="C22" i="2" s="1"/>
  <c r="G16" i="1"/>
  <c r="H16" i="1"/>
  <c r="G17" i="1"/>
  <c r="H17" i="1"/>
  <c r="G9" i="1"/>
  <c r="H9" i="1"/>
  <c r="G56" i="1"/>
  <c r="H56" i="1"/>
  <c r="G60" i="1"/>
  <c r="H60" i="1"/>
  <c r="D67" i="2"/>
  <c r="G3" i="1"/>
  <c r="G4" i="1"/>
  <c r="G5" i="1"/>
  <c r="G6" i="1"/>
  <c r="G7" i="1"/>
  <c r="G8" i="1"/>
  <c r="G10" i="1"/>
  <c r="G11" i="1"/>
  <c r="G12" i="1"/>
  <c r="G13" i="1"/>
  <c r="G14" i="1"/>
  <c r="G15"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7" i="1"/>
  <c r="G58" i="1"/>
  <c r="G59" i="1"/>
  <c r="G61" i="1"/>
  <c r="H3" i="1"/>
  <c r="H4" i="1"/>
  <c r="H5" i="1"/>
  <c r="H6" i="1"/>
  <c r="H7" i="1"/>
  <c r="H8" i="1"/>
  <c r="H10" i="1"/>
  <c r="H11" i="1"/>
  <c r="H12" i="1"/>
  <c r="H13" i="1"/>
  <c r="H14" i="1"/>
  <c r="H15"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7" i="1"/>
  <c r="H58" i="1"/>
  <c r="H59" i="1"/>
  <c r="H61" i="1"/>
  <c r="T17" i="2"/>
  <c r="U17" i="2"/>
  <c r="S17" i="2"/>
  <c r="G2" i="1" l="1"/>
  <c r="Z17" i="2" a="1"/>
  <c r="Z17" i="2" s="1"/>
  <c r="AB8" i="2" a="1"/>
  <c r="AB8" i="2" s="1"/>
  <c r="AB12" i="2" a="1"/>
  <c r="AB12" i="2" s="1"/>
  <c r="AB16" i="2" a="1"/>
  <c r="AB16" i="2" s="1"/>
  <c r="Z13" i="2" a="1"/>
  <c r="Z13" i="2" s="1"/>
  <c r="AB13" i="2" a="1"/>
  <c r="AB13" i="2" s="1"/>
  <c r="Z15" i="2" a="1"/>
  <c r="Z15" i="2" s="1"/>
  <c r="AA5" i="2" a="1"/>
  <c r="AA5" i="2" s="1"/>
  <c r="AA9" i="2" a="1"/>
  <c r="AA9" i="2" s="1"/>
  <c r="AA13" i="2" a="1"/>
  <c r="AA13" i="2" s="1"/>
  <c r="Z6" i="2" a="1"/>
  <c r="Z6" i="2" s="1"/>
  <c r="Z14" i="2" a="1"/>
  <c r="Z14" i="2" s="1"/>
  <c r="Z12" i="2" a="1"/>
  <c r="Z12" i="2" s="1"/>
  <c r="AB5" i="2" a="1"/>
  <c r="AB5" i="2" s="1"/>
  <c r="AB9" i="2" a="1"/>
  <c r="AB9" i="2" s="1"/>
  <c r="Z7" i="2" a="1"/>
  <c r="Z7" i="2" s="1"/>
  <c r="AA6" i="2" a="1"/>
  <c r="AA6" i="2" s="1"/>
  <c r="AA10" i="2" a="1"/>
  <c r="AA10" i="2" s="1"/>
  <c r="AA14" i="2" a="1"/>
  <c r="AA14" i="2" s="1"/>
  <c r="Z8" i="2" a="1"/>
  <c r="Z8" i="2" s="1"/>
  <c r="Z16" i="2" a="1"/>
  <c r="Z16" i="2" s="1"/>
  <c r="AA7" i="2" a="1"/>
  <c r="AA7" i="2" s="1"/>
  <c r="Z10" i="2" a="1"/>
  <c r="Z10" i="2" s="1"/>
  <c r="AB6" i="2" a="1"/>
  <c r="AB6" i="2" s="1"/>
  <c r="AB10" i="2" a="1"/>
  <c r="AB10" i="2" s="1"/>
  <c r="AB14" i="2" a="1"/>
  <c r="AB14" i="2" s="1"/>
  <c r="Z9" i="2" a="1"/>
  <c r="Z9" i="2" s="1"/>
  <c r="Z5" i="2" a="1"/>
  <c r="Z5" i="2" s="1"/>
  <c r="AA11" i="2" a="1"/>
  <c r="AA11" i="2" s="1"/>
  <c r="AA15" i="2" a="1"/>
  <c r="AA15" i="2" s="1"/>
  <c r="AA17" i="2" a="1"/>
  <c r="AA17" i="2" s="1"/>
  <c r="AB7" i="2" a="1"/>
  <c r="AB7" i="2" s="1"/>
  <c r="AB11" i="2" a="1"/>
  <c r="AB11" i="2" s="1"/>
  <c r="AB15" i="2" a="1"/>
  <c r="AB15" i="2" s="1"/>
  <c r="Z11" i="2" a="1"/>
  <c r="Z11" i="2" s="1"/>
  <c r="H2" i="1"/>
  <c r="AB17" i="2" a="1"/>
  <c r="AB17" i="2" s="1"/>
  <c r="AA8" i="2" a="1"/>
  <c r="AA8" i="2" s="1"/>
  <c r="AA16" i="2" a="1"/>
  <c r="AA16" i="2" s="1"/>
  <c r="AA12" i="2" a="1"/>
  <c r="AA12" i="2" s="1"/>
  <c r="G22" i="2" a="1"/>
  <c r="G22" i="2" s="1"/>
  <c r="K62" i="2"/>
  <c r="E62" i="2" s="1" a="1"/>
  <c r="E62" i="2" s="1"/>
  <c r="K70" i="2"/>
  <c r="L70" i="2" s="1" a="1"/>
  <c r="L70" i="2" s="1"/>
  <c r="K54" i="2"/>
  <c r="L54" i="2" s="1" a="1"/>
  <c r="L54" i="2" s="1"/>
  <c r="K46" i="2"/>
  <c r="L46" i="2" s="1" a="1"/>
  <c r="L46" i="2" s="1"/>
  <c r="K38" i="2"/>
  <c r="F38" i="2" s="1" a="1"/>
  <c r="F38" i="2" s="1"/>
  <c r="M22" i="2" a="1"/>
  <c r="M22" i="2" s="1"/>
  <c r="K30" i="2"/>
  <c r="G30" i="2" s="1" a="1"/>
  <c r="G30" i="2" s="1"/>
  <c r="F22" i="2" a="1"/>
  <c r="F22" i="2" s="1"/>
  <c r="K69" i="2"/>
  <c r="K61" i="2"/>
  <c r="K53" i="2"/>
  <c r="K45" i="2"/>
  <c r="K37" i="2"/>
  <c r="K29" i="2"/>
  <c r="L38" i="2" a="1"/>
  <c r="L38" i="2" s="1"/>
  <c r="D26" i="2"/>
  <c r="K68" i="2"/>
  <c r="K60" i="2"/>
  <c r="K52" i="2"/>
  <c r="K44" i="2"/>
  <c r="K36" i="2"/>
  <c r="K28" i="2"/>
  <c r="D34" i="2"/>
  <c r="K67" i="2"/>
  <c r="K59" i="2"/>
  <c r="K51" i="2"/>
  <c r="K43" i="2"/>
  <c r="K35" i="2"/>
  <c r="K27" i="2"/>
  <c r="N70" i="2" a="1"/>
  <c r="N70" i="2" s="1"/>
  <c r="D42" i="2"/>
  <c r="F70" i="2" a="1"/>
  <c r="F70" i="2" s="1"/>
  <c r="K73" i="2"/>
  <c r="K66" i="2"/>
  <c r="K58" i="2"/>
  <c r="K50" i="2"/>
  <c r="K42" i="2"/>
  <c r="K34" i="2"/>
  <c r="K26" i="2"/>
  <c r="M70" i="2" a="1"/>
  <c r="M70" i="2" s="1"/>
  <c r="M62" i="2" a="1"/>
  <c r="M62" i="2" s="1"/>
  <c r="D50" i="2"/>
  <c r="G62" i="2" a="1"/>
  <c r="G62" i="2" s="1"/>
  <c r="G54" i="2" a="1"/>
  <c r="G54" i="2" s="1"/>
  <c r="K65" i="2"/>
  <c r="K57" i="2"/>
  <c r="K49" i="2"/>
  <c r="K41" i="2"/>
  <c r="K33" i="2"/>
  <c r="K25" i="2"/>
  <c r="L62" i="2" a="1"/>
  <c r="L62" i="2" s="1"/>
  <c r="N54" i="2" a="1"/>
  <c r="N54" i="2" s="1"/>
  <c r="D58" i="2"/>
  <c r="F62" i="2" a="1"/>
  <c r="F62" i="2" s="1"/>
  <c r="F46" i="2" a="1"/>
  <c r="F46" i="2" s="1"/>
  <c r="K72" i="2"/>
  <c r="K64" i="2"/>
  <c r="K56" i="2"/>
  <c r="K48" i="2"/>
  <c r="K40" i="2"/>
  <c r="K32" i="2"/>
  <c r="K24" i="2"/>
  <c r="L22" i="2" a="1"/>
  <c r="L22" i="2" s="1"/>
  <c r="E22" i="2" a="1"/>
  <c r="E22" i="2" s="1"/>
  <c r="K71" i="2"/>
  <c r="K63" i="2"/>
  <c r="K55" i="2"/>
  <c r="K47" i="2"/>
  <c r="K39" i="2"/>
  <c r="K31" i="2"/>
  <c r="K23" i="2"/>
  <c r="N22" i="2" a="1"/>
  <c r="N22" i="2" s="1"/>
  <c r="D66" i="2"/>
  <c r="D25" i="2"/>
  <c r="D33" i="2"/>
  <c r="D41" i="2"/>
  <c r="D49" i="2"/>
  <c r="D57" i="2"/>
  <c r="D65" i="2"/>
  <c r="D73" i="2"/>
  <c r="D24" i="2"/>
  <c r="D32" i="2"/>
  <c r="D40" i="2"/>
  <c r="D48" i="2"/>
  <c r="D56" i="2"/>
  <c r="D64" i="2"/>
  <c r="D72" i="2"/>
  <c r="D23" i="2"/>
  <c r="D31" i="2"/>
  <c r="D39" i="2"/>
  <c r="D47" i="2"/>
  <c r="D55" i="2"/>
  <c r="D63" i="2"/>
  <c r="D71" i="2"/>
  <c r="D30" i="2"/>
  <c r="D38" i="2"/>
  <c r="D46" i="2"/>
  <c r="D54" i="2"/>
  <c r="D62" i="2"/>
  <c r="D70" i="2"/>
  <c r="D29" i="2"/>
  <c r="D37" i="2"/>
  <c r="D45" i="2"/>
  <c r="D53" i="2"/>
  <c r="D61" i="2"/>
  <c r="D69" i="2"/>
  <c r="D28" i="2"/>
  <c r="D36" i="2"/>
  <c r="D44" i="2"/>
  <c r="D52" i="2"/>
  <c r="D60" i="2"/>
  <c r="D68" i="2"/>
  <c r="D27" i="2"/>
  <c r="D35" i="2"/>
  <c r="D43" i="2"/>
  <c r="D51" i="2"/>
  <c r="D59" i="2"/>
  <c r="T10" i="2" a="1"/>
  <c r="T10" i="2" s="1"/>
  <c r="S10" i="2" a="1"/>
  <c r="S10" i="2" s="1"/>
  <c r="U12" i="2" a="1"/>
  <c r="U12" i="2" s="1"/>
  <c r="S8" i="2" a="1"/>
  <c r="S8" i="2" s="1"/>
  <c r="T9" i="2" a="1"/>
  <c r="T9" i="2" s="1"/>
  <c r="U16" i="2" a="1"/>
  <c r="U16" i="2" s="1"/>
  <c r="S5" i="2" a="1"/>
  <c r="S5" i="2" s="1"/>
  <c r="U15" i="2" a="1"/>
  <c r="U15" i="2" s="1"/>
  <c r="T7" i="2" a="1"/>
  <c r="T7" i="2" s="1"/>
  <c r="U14" i="2" a="1"/>
  <c r="U14" i="2" s="1"/>
  <c r="T6" i="2" a="1"/>
  <c r="T6" i="2" s="1"/>
  <c r="S13" i="2" a="1"/>
  <c r="S13" i="2" s="1"/>
  <c r="S11" i="2" a="1"/>
  <c r="S11" i="2" s="1"/>
  <c r="T16" i="2" a="1"/>
  <c r="T16" i="2" s="1"/>
  <c r="U9" i="2" a="1"/>
  <c r="U9" i="2" s="1"/>
  <c r="U6" i="2" a="1"/>
  <c r="U6" i="2" s="1"/>
  <c r="S16" i="2" a="1"/>
  <c r="S16" i="2" s="1"/>
  <c r="T15" i="2" a="1"/>
  <c r="T15" i="2" s="1"/>
  <c r="T12" i="2" a="1"/>
  <c r="T12" i="2" s="1"/>
  <c r="U5" i="2" a="1"/>
  <c r="U5" i="2" s="1"/>
  <c r="S15" i="2" a="1"/>
  <c r="S15" i="2" s="1"/>
  <c r="S9" i="2" a="1"/>
  <c r="S9" i="2" s="1"/>
  <c r="U11" i="2" a="1"/>
  <c r="U11" i="2" s="1"/>
  <c r="U8" i="2" a="1"/>
  <c r="U8" i="2" s="1"/>
  <c r="T5" i="2" a="1"/>
  <c r="T5" i="2" s="1"/>
  <c r="T11" i="2" a="1"/>
  <c r="T11" i="2" s="1"/>
  <c r="T8" i="2" a="1"/>
  <c r="T8" i="2" s="1"/>
  <c r="S7" i="2" a="1"/>
  <c r="S7" i="2" s="1"/>
  <c r="T14" i="2" a="1"/>
  <c r="T14" i="2" s="1"/>
  <c r="U7" i="2" a="1"/>
  <c r="U7" i="2" s="1"/>
  <c r="E54" i="2" l="1" a="1"/>
  <c r="E54" i="2" s="1"/>
  <c r="E70" i="2" a="1"/>
  <c r="E70" i="2" s="1"/>
  <c r="F54" i="2" a="1"/>
  <c r="F54" i="2" s="1"/>
  <c r="N62" i="2" a="1"/>
  <c r="N62" i="2" s="1"/>
  <c r="G70" i="2" a="1"/>
  <c r="G70" i="2" s="1"/>
  <c r="M54" i="2" a="1"/>
  <c r="M54" i="2" s="1"/>
  <c r="M38" i="2" a="1"/>
  <c r="M38" i="2" s="1"/>
  <c r="E38" i="2" a="1"/>
  <c r="E38" i="2" s="1"/>
  <c r="N38" i="2" a="1"/>
  <c r="N38" i="2" s="1"/>
  <c r="G38" i="2" a="1"/>
  <c r="G38" i="2" s="1"/>
  <c r="M30" i="2" a="1"/>
  <c r="M30" i="2" s="1"/>
  <c r="E46" i="2" a="1"/>
  <c r="E46" i="2" s="1"/>
  <c r="N46" i="2" a="1"/>
  <c r="N46" i="2" s="1"/>
  <c r="M46" i="2" a="1"/>
  <c r="M46" i="2" s="1"/>
  <c r="G46" i="2" a="1"/>
  <c r="G46" i="2" s="1"/>
  <c r="F30" i="2" a="1"/>
  <c r="F30" i="2" s="1"/>
  <c r="N30" i="2" a="1"/>
  <c r="N30" i="2" s="1"/>
  <c r="E30" i="2" a="1"/>
  <c r="E30" i="2" s="1"/>
  <c r="L30" i="2" a="1"/>
  <c r="L30" i="2" s="1"/>
  <c r="L23" i="2" a="1"/>
  <c r="L23" i="2" s="1"/>
  <c r="E23" i="2" a="1"/>
  <c r="E23" i="2" s="1"/>
  <c r="M23" i="2" a="1"/>
  <c r="M23" i="2" s="1"/>
  <c r="F23" i="2" a="1"/>
  <c r="F23" i="2" s="1"/>
  <c r="N23" i="2" a="1"/>
  <c r="N23" i="2" s="1"/>
  <c r="G23" i="2" a="1"/>
  <c r="G23" i="2" s="1"/>
  <c r="L72" i="2" a="1"/>
  <c r="L72" i="2" s="1"/>
  <c r="E72" i="2" a="1"/>
  <c r="E72" i="2" s="1"/>
  <c r="F72" i="2" a="1"/>
  <c r="F72" i="2" s="1"/>
  <c r="M72" i="2" a="1"/>
  <c r="M72" i="2" s="1"/>
  <c r="G72" i="2" a="1"/>
  <c r="G72" i="2" s="1"/>
  <c r="N72" i="2" a="1"/>
  <c r="N72" i="2" s="1"/>
  <c r="E41" i="2" a="1"/>
  <c r="E41" i="2" s="1"/>
  <c r="L41" i="2" a="1"/>
  <c r="L41" i="2" s="1"/>
  <c r="F41" i="2" a="1"/>
  <c r="F41" i="2" s="1"/>
  <c r="M41" i="2" a="1"/>
  <c r="M41" i="2" s="1"/>
  <c r="G41" i="2" a="1"/>
  <c r="G41" i="2" s="1"/>
  <c r="N41" i="2" a="1"/>
  <c r="N41" i="2" s="1"/>
  <c r="L34" i="2" a="1"/>
  <c r="L34" i="2" s="1"/>
  <c r="E34" i="2" a="1"/>
  <c r="E34" i="2" s="1"/>
  <c r="M34" i="2" a="1"/>
  <c r="M34" i="2" s="1"/>
  <c r="F34" i="2" a="1"/>
  <c r="F34" i="2" s="1"/>
  <c r="N34" i="2" a="1"/>
  <c r="N34" i="2" s="1"/>
  <c r="G34" i="2" a="1"/>
  <c r="G34" i="2" s="1"/>
  <c r="G27" i="2" a="1"/>
  <c r="G27" i="2" s="1"/>
  <c r="L27" i="2" a="1"/>
  <c r="L27" i="2" s="1"/>
  <c r="E27" i="2" a="1"/>
  <c r="E27" i="2" s="1"/>
  <c r="M27" i="2" a="1"/>
  <c r="M27" i="2" s="1"/>
  <c r="F27" i="2" a="1"/>
  <c r="F27" i="2" s="1"/>
  <c r="N27" i="2" a="1"/>
  <c r="N27" i="2" s="1"/>
  <c r="L44" i="2" a="1"/>
  <c r="L44" i="2" s="1"/>
  <c r="E44" i="2" a="1"/>
  <c r="E44" i="2" s="1"/>
  <c r="M44" i="2" a="1"/>
  <c r="M44" i="2" s="1"/>
  <c r="F44" i="2" a="1"/>
  <c r="F44" i="2" s="1"/>
  <c r="N44" i="2" a="1"/>
  <c r="N44" i="2" s="1"/>
  <c r="G44" i="2" a="1"/>
  <c r="G44" i="2" s="1"/>
  <c r="G53" i="2" a="1"/>
  <c r="G53" i="2" s="1"/>
  <c r="F53" i="2" a="1"/>
  <c r="F53" i="2" s="1"/>
  <c r="N53" i="2" a="1"/>
  <c r="N53" i="2" s="1"/>
  <c r="L53" i="2" a="1"/>
  <c r="L53" i="2" s="1"/>
  <c r="E53" i="2" a="1"/>
  <c r="E53" i="2" s="1"/>
  <c r="M53" i="2" a="1"/>
  <c r="M53" i="2" s="1"/>
  <c r="F25" i="2" a="1"/>
  <c r="F25" i="2" s="1"/>
  <c r="N25" i="2" a="1"/>
  <c r="N25" i="2" s="1"/>
  <c r="G25" i="2" a="1"/>
  <c r="G25" i="2" s="1"/>
  <c r="M25" i="2" a="1"/>
  <c r="M25" i="2" s="1"/>
  <c r="E25" i="2" a="1"/>
  <c r="E25" i="2" s="1"/>
  <c r="L25" i="2" a="1"/>
  <c r="L25" i="2" s="1"/>
  <c r="E28" i="2" a="1"/>
  <c r="E28" i="2" s="1"/>
  <c r="M28" i="2" a="1"/>
  <c r="M28" i="2" s="1"/>
  <c r="F28" i="2" a="1"/>
  <c r="F28" i="2" s="1"/>
  <c r="N28" i="2" a="1"/>
  <c r="N28" i="2" s="1"/>
  <c r="G28" i="2" a="1"/>
  <c r="G28" i="2" s="1"/>
  <c r="L28" i="2" a="1"/>
  <c r="L28" i="2" s="1"/>
  <c r="L37" i="2" a="1"/>
  <c r="L37" i="2" s="1"/>
  <c r="E37" i="2" a="1"/>
  <c r="E37" i="2" s="1"/>
  <c r="M37" i="2" a="1"/>
  <c r="M37" i="2" s="1"/>
  <c r="F37" i="2" a="1"/>
  <c r="F37" i="2" s="1"/>
  <c r="N37" i="2" a="1"/>
  <c r="N37" i="2" s="1"/>
  <c r="G37" i="2" a="1"/>
  <c r="G37" i="2" s="1"/>
  <c r="L64" i="2" a="1"/>
  <c r="L64" i="2" s="1"/>
  <c r="F64" i="2" a="1"/>
  <c r="F64" i="2" s="1"/>
  <c r="M64" i="2" a="1"/>
  <c r="M64" i="2" s="1"/>
  <c r="E64" i="2" a="1"/>
  <c r="E64" i="2" s="1"/>
  <c r="G64" i="2" a="1"/>
  <c r="G64" i="2" s="1"/>
  <c r="N64" i="2" a="1"/>
  <c r="N64" i="2" s="1"/>
  <c r="G45" i="2" a="1"/>
  <c r="G45" i="2" s="1"/>
  <c r="F45" i="2" a="1"/>
  <c r="F45" i="2" s="1"/>
  <c r="L45" i="2" a="1"/>
  <c r="L45" i="2" s="1"/>
  <c r="N45" i="2" a="1"/>
  <c r="N45" i="2" s="1"/>
  <c r="E45" i="2" a="1"/>
  <c r="E45" i="2" s="1"/>
  <c r="M45" i="2" a="1"/>
  <c r="M45" i="2" s="1"/>
  <c r="L31" i="2" a="1"/>
  <c r="L31" i="2" s="1"/>
  <c r="E31" i="2" a="1"/>
  <c r="E31" i="2" s="1"/>
  <c r="M31" i="2" a="1"/>
  <c r="M31" i="2" s="1"/>
  <c r="F31" i="2" a="1"/>
  <c r="F31" i="2" s="1"/>
  <c r="N31" i="2" a="1"/>
  <c r="N31" i="2" s="1"/>
  <c r="G31" i="2" a="1"/>
  <c r="G31" i="2" s="1"/>
  <c r="L49" i="2" a="1"/>
  <c r="L49" i="2" s="1"/>
  <c r="E49" i="2" a="1"/>
  <c r="E49" i="2" s="1"/>
  <c r="M49" i="2" a="1"/>
  <c r="M49" i="2" s="1"/>
  <c r="F49" i="2" a="1"/>
  <c r="F49" i="2" s="1"/>
  <c r="N49" i="2" a="1"/>
  <c r="N49" i="2" s="1"/>
  <c r="G49" i="2" a="1"/>
  <c r="G49" i="2" s="1"/>
  <c r="E42" i="2" a="1"/>
  <c r="E42" i="2" s="1"/>
  <c r="L42" i="2" a="1"/>
  <c r="L42" i="2" s="1"/>
  <c r="F42" i="2" a="1"/>
  <c r="F42" i="2" s="1"/>
  <c r="M42" i="2" a="1"/>
  <c r="M42" i="2" s="1"/>
  <c r="G42" i="2" a="1"/>
  <c r="G42" i="2" s="1"/>
  <c r="N42" i="2" a="1"/>
  <c r="N42" i="2" s="1"/>
  <c r="G35" i="2" a="1"/>
  <c r="G35" i="2" s="1"/>
  <c r="F35" i="2" a="1"/>
  <c r="F35" i="2" s="1"/>
  <c r="L35" i="2" a="1"/>
  <c r="L35" i="2" s="1"/>
  <c r="N35" i="2" a="1"/>
  <c r="N35" i="2" s="1"/>
  <c r="E35" i="2" a="1"/>
  <c r="E35" i="2" s="1"/>
  <c r="M35" i="2" a="1"/>
  <c r="M35" i="2" s="1"/>
  <c r="L52" i="2" a="1"/>
  <c r="L52" i="2" s="1"/>
  <c r="E52" i="2" a="1"/>
  <c r="E52" i="2" s="1"/>
  <c r="M52" i="2" a="1"/>
  <c r="M52" i="2" s="1"/>
  <c r="F52" i="2" a="1"/>
  <c r="F52" i="2" s="1"/>
  <c r="N52" i="2" a="1"/>
  <c r="N52" i="2" s="1"/>
  <c r="G52" i="2" a="1"/>
  <c r="G52" i="2" s="1"/>
  <c r="G61" i="2" a="1"/>
  <c r="G61" i="2" s="1"/>
  <c r="N61" i="2" a="1"/>
  <c r="N61" i="2" s="1"/>
  <c r="F61" i="2" a="1"/>
  <c r="F61" i="2" s="1"/>
  <c r="M61" i="2" a="1"/>
  <c r="M61" i="2" s="1"/>
  <c r="E61" i="2" a="1"/>
  <c r="E61" i="2" s="1"/>
  <c r="L61" i="2" a="1"/>
  <c r="L61" i="2" s="1"/>
  <c r="G71" i="2" a="1"/>
  <c r="G71" i="2" s="1"/>
  <c r="N71" i="2" a="1"/>
  <c r="N71" i="2" s="1"/>
  <c r="F71" i="2" a="1"/>
  <c r="F71" i="2" s="1"/>
  <c r="L71" i="2" a="1"/>
  <c r="L71" i="2" s="1"/>
  <c r="E71" i="2" a="1"/>
  <c r="E71" i="2" s="1"/>
  <c r="M71" i="2" a="1"/>
  <c r="M71" i="2" s="1"/>
  <c r="L26" i="2" a="1"/>
  <c r="L26" i="2" s="1"/>
  <c r="E26" i="2" a="1"/>
  <c r="E26" i="2" s="1"/>
  <c r="M26" i="2" a="1"/>
  <c r="M26" i="2" s="1"/>
  <c r="F26" i="2" a="1"/>
  <c r="F26" i="2" s="1"/>
  <c r="N26" i="2" a="1"/>
  <c r="N26" i="2" s="1"/>
  <c r="G26" i="2" a="1"/>
  <c r="G26" i="2" s="1"/>
  <c r="L39" i="2" a="1"/>
  <c r="L39" i="2" s="1"/>
  <c r="E39" i="2" a="1"/>
  <c r="E39" i="2" s="1"/>
  <c r="M39" i="2" a="1"/>
  <c r="M39" i="2" s="1"/>
  <c r="F39" i="2" a="1"/>
  <c r="F39" i="2" s="1"/>
  <c r="N39" i="2" a="1"/>
  <c r="N39" i="2" s="1"/>
  <c r="G39" i="2" a="1"/>
  <c r="G39" i="2" s="1"/>
  <c r="L24" i="2" a="1"/>
  <c r="L24" i="2" s="1"/>
  <c r="E24" i="2" a="1"/>
  <c r="E24" i="2" s="1"/>
  <c r="M24" i="2" a="1"/>
  <c r="M24" i="2" s="1"/>
  <c r="F24" i="2" a="1"/>
  <c r="F24" i="2" s="1"/>
  <c r="N24" i="2" a="1"/>
  <c r="N24" i="2" s="1"/>
  <c r="G24" i="2" a="1"/>
  <c r="G24" i="2" s="1"/>
  <c r="E57" i="2" a="1"/>
  <c r="E57" i="2" s="1"/>
  <c r="L57" i="2" a="1"/>
  <c r="L57" i="2" s="1"/>
  <c r="F57" i="2" a="1"/>
  <c r="F57" i="2" s="1"/>
  <c r="M57" i="2" a="1"/>
  <c r="M57" i="2" s="1"/>
  <c r="G57" i="2" a="1"/>
  <c r="G57" i="2" s="1"/>
  <c r="N57" i="2" a="1"/>
  <c r="N57" i="2" s="1"/>
  <c r="G50" i="2" a="1"/>
  <c r="G50" i="2" s="1"/>
  <c r="L50" i="2" a="1"/>
  <c r="L50" i="2" s="1"/>
  <c r="E50" i="2" a="1"/>
  <c r="E50" i="2" s="1"/>
  <c r="M50" i="2" a="1"/>
  <c r="M50" i="2" s="1"/>
  <c r="F50" i="2" a="1"/>
  <c r="F50" i="2" s="1"/>
  <c r="N50" i="2" a="1"/>
  <c r="N50" i="2" s="1"/>
  <c r="E43" i="2" a="1"/>
  <c r="E43" i="2" s="1"/>
  <c r="M43" i="2" a="1"/>
  <c r="M43" i="2" s="1"/>
  <c r="F43" i="2" a="1"/>
  <c r="F43" i="2" s="1"/>
  <c r="N43" i="2" a="1"/>
  <c r="N43" i="2" s="1"/>
  <c r="G43" i="2" a="1"/>
  <c r="G43" i="2" s="1"/>
  <c r="L43" i="2" a="1"/>
  <c r="L43" i="2" s="1"/>
  <c r="E60" i="2" a="1"/>
  <c r="E60" i="2" s="1"/>
  <c r="L60" i="2" a="1"/>
  <c r="L60" i="2" s="1"/>
  <c r="F60" i="2" a="1"/>
  <c r="F60" i="2" s="1"/>
  <c r="M60" i="2" a="1"/>
  <c r="M60" i="2" s="1"/>
  <c r="G60" i="2" a="1"/>
  <c r="G60" i="2" s="1"/>
  <c r="N60" i="2" a="1"/>
  <c r="N60" i="2" s="1"/>
  <c r="F69" i="2" a="1"/>
  <c r="F69" i="2" s="1"/>
  <c r="M69" i="2" a="1"/>
  <c r="M69" i="2" s="1"/>
  <c r="E69" i="2" a="1"/>
  <c r="E69" i="2" s="1"/>
  <c r="N69" i="2" a="1"/>
  <c r="N69" i="2" s="1"/>
  <c r="L69" i="2" a="1"/>
  <c r="L69" i="2" s="1"/>
  <c r="G69" i="2" a="1"/>
  <c r="G69" i="2" s="1"/>
  <c r="L36" i="2" a="1"/>
  <c r="L36" i="2" s="1"/>
  <c r="E36" i="2" a="1"/>
  <c r="E36" i="2" s="1"/>
  <c r="M36" i="2" a="1"/>
  <c r="M36" i="2" s="1"/>
  <c r="F36" i="2" a="1"/>
  <c r="F36" i="2" s="1"/>
  <c r="N36" i="2" a="1"/>
  <c r="N36" i="2" s="1"/>
  <c r="G36" i="2" a="1"/>
  <c r="G36" i="2" s="1"/>
  <c r="L47" i="2" a="1"/>
  <c r="L47" i="2" s="1"/>
  <c r="E47" i="2" a="1"/>
  <c r="E47" i="2" s="1"/>
  <c r="M47" i="2" a="1"/>
  <c r="M47" i="2" s="1"/>
  <c r="F47" i="2" a="1"/>
  <c r="F47" i="2" s="1"/>
  <c r="N47" i="2" a="1"/>
  <c r="N47" i="2" s="1"/>
  <c r="G47" i="2" a="1"/>
  <c r="G47" i="2" s="1"/>
  <c r="G32" i="2" a="1"/>
  <c r="G32" i="2" s="1"/>
  <c r="L32" i="2" a="1"/>
  <c r="L32" i="2" s="1"/>
  <c r="E32" i="2" a="1"/>
  <c r="E32" i="2" s="1"/>
  <c r="M32" i="2" a="1"/>
  <c r="M32" i="2" s="1"/>
  <c r="N32" i="2" a="1"/>
  <c r="N32" i="2" s="1"/>
  <c r="F32" i="2" a="1"/>
  <c r="F32" i="2" s="1"/>
  <c r="E65" i="2" a="1"/>
  <c r="E65" i="2" s="1"/>
  <c r="L65" i="2" a="1"/>
  <c r="L65" i="2" s="1"/>
  <c r="F65" i="2" a="1"/>
  <c r="F65" i="2" s="1"/>
  <c r="M65" i="2" a="1"/>
  <c r="M65" i="2" s="1"/>
  <c r="G65" i="2" a="1"/>
  <c r="G65" i="2" s="1"/>
  <c r="N65" i="2" a="1"/>
  <c r="N65" i="2" s="1"/>
  <c r="G58" i="2" a="1"/>
  <c r="G58" i="2" s="1"/>
  <c r="N58" i="2" a="1"/>
  <c r="N58" i="2" s="1"/>
  <c r="E58" i="2" a="1"/>
  <c r="E58" i="2" s="1"/>
  <c r="L58" i="2" a="1"/>
  <c r="L58" i="2" s="1"/>
  <c r="F58" i="2" a="1"/>
  <c r="F58" i="2" s="1"/>
  <c r="M58" i="2" a="1"/>
  <c r="M58" i="2" s="1"/>
  <c r="E51" i="2" a="1"/>
  <c r="E51" i="2" s="1"/>
  <c r="M51" i="2" a="1"/>
  <c r="M51" i="2" s="1"/>
  <c r="F51" i="2" a="1"/>
  <c r="F51" i="2" s="1"/>
  <c r="N51" i="2" a="1"/>
  <c r="N51" i="2" s="1"/>
  <c r="G51" i="2" a="1"/>
  <c r="G51" i="2" s="1"/>
  <c r="L51" i="2" a="1"/>
  <c r="L51" i="2" s="1"/>
  <c r="E68" i="2" a="1"/>
  <c r="E68" i="2" s="1"/>
  <c r="L68" i="2" a="1"/>
  <c r="L68" i="2" s="1"/>
  <c r="F68" i="2" a="1"/>
  <c r="F68" i="2" s="1"/>
  <c r="M68" i="2" a="1"/>
  <c r="M68" i="2" s="1"/>
  <c r="G68" i="2" a="1"/>
  <c r="G68" i="2" s="1"/>
  <c r="N68" i="2" a="1"/>
  <c r="N68" i="2" s="1"/>
  <c r="F56" i="2" a="1"/>
  <c r="F56" i="2" s="1"/>
  <c r="M56" i="2" a="1"/>
  <c r="M56" i="2" s="1"/>
  <c r="G56" i="2" a="1"/>
  <c r="G56" i="2" s="1"/>
  <c r="N56" i="2" a="1"/>
  <c r="N56" i="2" s="1"/>
  <c r="E56" i="2" a="1"/>
  <c r="E56" i="2" s="1"/>
  <c r="L56" i="2" a="1"/>
  <c r="L56" i="2" s="1"/>
  <c r="E55" i="2" a="1"/>
  <c r="E55" i="2" s="1"/>
  <c r="L55" i="2" a="1"/>
  <c r="L55" i="2" s="1"/>
  <c r="F55" i="2" a="1"/>
  <c r="F55" i="2" s="1"/>
  <c r="M55" i="2" a="1"/>
  <c r="M55" i="2" s="1"/>
  <c r="G55" i="2" a="1"/>
  <c r="G55" i="2" s="1"/>
  <c r="N55" i="2" a="1"/>
  <c r="N55" i="2" s="1"/>
  <c r="G40" i="2" a="1"/>
  <c r="G40" i="2" s="1"/>
  <c r="L40" i="2" a="1"/>
  <c r="L40" i="2" s="1"/>
  <c r="E40" i="2" a="1"/>
  <c r="E40" i="2" s="1"/>
  <c r="F40" i="2" a="1"/>
  <c r="F40" i="2" s="1"/>
  <c r="M40" i="2" a="1"/>
  <c r="M40" i="2" s="1"/>
  <c r="N40" i="2" a="1"/>
  <c r="N40" i="2" s="1"/>
  <c r="G66" i="2" a="1"/>
  <c r="G66" i="2" s="1"/>
  <c r="N66" i="2" a="1"/>
  <c r="N66" i="2" s="1"/>
  <c r="F66" i="2" a="1"/>
  <c r="F66" i="2" s="1"/>
  <c r="M66" i="2" a="1"/>
  <c r="M66" i="2" s="1"/>
  <c r="E66" i="2" a="1"/>
  <c r="E66" i="2" s="1"/>
  <c r="L66" i="2" a="1"/>
  <c r="L66" i="2" s="1"/>
  <c r="E59" i="2" a="1"/>
  <c r="E59" i="2" s="1"/>
  <c r="L59" i="2" a="1"/>
  <c r="L59" i="2" s="1"/>
  <c r="F59" i="2" a="1"/>
  <c r="F59" i="2" s="1"/>
  <c r="M59" i="2" a="1"/>
  <c r="M59" i="2" s="1"/>
  <c r="G59" i="2" a="1"/>
  <c r="G59" i="2" s="1"/>
  <c r="N59" i="2" a="1"/>
  <c r="N59" i="2" s="1"/>
  <c r="E33" i="2" a="1"/>
  <c r="E33" i="2" s="1"/>
  <c r="F33" i="2" a="1"/>
  <c r="F33" i="2" s="1"/>
  <c r="N33" i="2" a="1"/>
  <c r="N33" i="2" s="1"/>
  <c r="G33" i="2" a="1"/>
  <c r="G33" i="2" s="1"/>
  <c r="M33" i="2" a="1"/>
  <c r="M33" i="2" s="1"/>
  <c r="L33" i="2" a="1"/>
  <c r="L33" i="2" s="1"/>
  <c r="E63" i="2" a="1"/>
  <c r="E63" i="2" s="1"/>
  <c r="F63" i="2" a="1"/>
  <c r="F63" i="2" s="1"/>
  <c r="L63" i="2" a="1"/>
  <c r="L63" i="2" s="1"/>
  <c r="G63" i="2" a="1"/>
  <c r="G63" i="2" s="1"/>
  <c r="M63" i="2" a="1"/>
  <c r="M63" i="2" s="1"/>
  <c r="N63" i="2" a="1"/>
  <c r="N63" i="2" s="1"/>
  <c r="F48" i="2" a="1"/>
  <c r="F48" i="2" s="1"/>
  <c r="N48" i="2" a="1"/>
  <c r="N48" i="2" s="1"/>
  <c r="G48" i="2" a="1"/>
  <c r="G48" i="2" s="1"/>
  <c r="E48" i="2" a="1"/>
  <c r="E48" i="2" s="1"/>
  <c r="M48" i="2" a="1"/>
  <c r="M48" i="2" s="1"/>
  <c r="L48" i="2" a="1"/>
  <c r="L48" i="2" s="1"/>
  <c r="E73" i="2" a="1"/>
  <c r="E73" i="2" s="1"/>
  <c r="L73" i="2" a="1"/>
  <c r="L73" i="2" s="1"/>
  <c r="F73" i="2" a="1"/>
  <c r="F73" i="2" s="1"/>
  <c r="M73" i="2" a="1"/>
  <c r="M73" i="2" s="1"/>
  <c r="G73" i="2" a="1"/>
  <c r="G73" i="2" s="1"/>
  <c r="N73" i="2" a="1"/>
  <c r="N73" i="2" s="1"/>
  <c r="E67" i="2" a="1"/>
  <c r="E67" i="2" s="1"/>
  <c r="L67" i="2" a="1"/>
  <c r="L67" i="2" s="1"/>
  <c r="F67" i="2" a="1"/>
  <c r="F67" i="2" s="1"/>
  <c r="M67" i="2" a="1"/>
  <c r="M67" i="2" s="1"/>
  <c r="G67" i="2" a="1"/>
  <c r="G67" i="2" s="1"/>
  <c r="N67" i="2" a="1"/>
  <c r="N67" i="2" s="1"/>
  <c r="L29" i="2" a="1"/>
  <c r="L29" i="2" s="1"/>
  <c r="E29" i="2" a="1"/>
  <c r="E29" i="2" s="1"/>
  <c r="M29" i="2" a="1"/>
  <c r="M29" i="2" s="1"/>
  <c r="F29" i="2" a="1"/>
  <c r="F29" i="2" s="1"/>
  <c r="N29" i="2" a="1"/>
  <c r="N29" i="2" s="1"/>
  <c r="G29" i="2" a="1"/>
  <c r="G29" i="2" s="1"/>
  <c r="U13" i="2" a="1"/>
  <c r="U13" i="2" s="1"/>
  <c r="T13" i="2" a="1"/>
  <c r="T13" i="2" s="1"/>
  <c r="S14" i="2" a="1"/>
  <c r="S14" i="2" s="1"/>
  <c r="S12" i="2" a="1"/>
  <c r="S12" i="2" s="1"/>
  <c r="U10" i="2" a="1"/>
  <c r="U10" i="2" s="1"/>
  <c r="S6" i="2" a="1"/>
  <c r="S6" i="2" s="1"/>
  <c r="E12" i="2" l="1" a="1"/>
  <c r="E12" i="2" s="1"/>
  <c r="F14" i="2" a="1"/>
  <c r="F14" i="2" s="1"/>
  <c r="G14" i="2" a="1"/>
  <c r="G14" i="2" s="1"/>
  <c r="F12" i="2" a="1"/>
  <c r="F12" i="2" s="1"/>
  <c r="F8" i="2" a="1"/>
  <c r="F8" i="2" s="1"/>
  <c r="F10" i="2" a="1"/>
  <c r="F10" i="2" s="1"/>
  <c r="E10" i="2" a="1"/>
  <c r="E10" i="2" s="1"/>
  <c r="M10" i="2" a="1"/>
  <c r="M10" i="2" s="1"/>
  <c r="E11" i="2" a="1"/>
  <c r="E11" i="2" s="1"/>
  <c r="E5" i="2" a="1"/>
  <c r="E5" i="2" s="1"/>
  <c r="G11" i="2" a="1"/>
  <c r="G11" i="2" s="1"/>
  <c r="F11" i="2" a="1"/>
  <c r="F11" i="2" s="1"/>
  <c r="G13" i="2" a="1"/>
  <c r="G13" i="2" s="1"/>
  <c r="F15" i="2" a="1"/>
  <c r="F15" i="2" s="1"/>
  <c r="E16" i="2" a="1"/>
  <c r="E16" i="2" s="1"/>
  <c r="L5" i="2" a="1"/>
  <c r="L5" i="2" s="1"/>
  <c r="G9" i="2" a="1"/>
  <c r="G9" i="2" s="1"/>
  <c r="G16" i="2" a="1"/>
  <c r="G16" i="2" s="1"/>
  <c r="N7" i="2" a="1"/>
  <c r="N7" i="2" s="1"/>
  <c r="G6" i="2" a="1"/>
  <c r="G6" i="2" s="1"/>
  <c r="G12" i="2" a="1"/>
  <c r="G12" i="2" s="1"/>
  <c r="F6" i="2" a="1"/>
  <c r="F6" i="2" s="1"/>
  <c r="G15" i="2" a="1"/>
  <c r="G15" i="2" s="1"/>
  <c r="L10" i="2" a="1"/>
  <c r="L10" i="2" s="1"/>
  <c r="E14" i="2" a="1"/>
  <c r="E14" i="2" s="1"/>
  <c r="G8" i="2" a="1"/>
  <c r="G8" i="2" s="1"/>
  <c r="N17" i="2"/>
  <c r="M16" i="2" a="1"/>
  <c r="M16" i="2" s="1"/>
  <c r="F13" i="2" a="1"/>
  <c r="F13" i="2" s="1"/>
  <c r="E15" i="2" a="1"/>
  <c r="E15" i="2" s="1"/>
  <c r="F16" i="2" a="1"/>
  <c r="F16" i="2" s="1"/>
  <c r="G10" i="2" a="1"/>
  <c r="G10" i="2" s="1"/>
  <c r="L15" i="2" a="1"/>
  <c r="L15" i="2" s="1"/>
  <c r="F7" i="2" a="1"/>
  <c r="F7" i="2" s="1"/>
  <c r="N10" i="2" a="1"/>
  <c r="N10" i="2" s="1"/>
  <c r="G5" i="2" a="1"/>
  <c r="G5" i="2" s="1"/>
  <c r="F9" i="2" a="1"/>
  <c r="F9" i="2" s="1"/>
  <c r="G7" i="2" a="1"/>
  <c r="G7" i="2" s="1"/>
  <c r="M13" i="2" a="1"/>
  <c r="M13" i="2" s="1"/>
  <c r="N15" i="2" a="1"/>
  <c r="N15" i="2" s="1"/>
  <c r="F5" i="2" a="1"/>
  <c r="F5" i="2" s="1"/>
  <c r="E9" i="2" a="1"/>
  <c r="E9" i="2" s="1"/>
  <c r="E8" i="2" a="1"/>
  <c r="E8" i="2" s="1"/>
  <c r="E17" i="2"/>
  <c r="E6" i="2" a="1"/>
  <c r="E6" i="2" s="1"/>
  <c r="E13" i="2" a="1"/>
  <c r="E13" i="2" s="1"/>
  <c r="E7" i="2" a="1"/>
  <c r="E7" i="2" s="1"/>
  <c r="L6" i="2" a="1"/>
  <c r="L6" i="2" s="1"/>
  <c r="L11" i="2" a="1"/>
  <c r="L11" i="2" s="1"/>
  <c r="N9" i="2" a="1"/>
  <c r="N9" i="2" s="1"/>
  <c r="M14" i="2" a="1"/>
  <c r="M14" i="2" s="1"/>
  <c r="F17" i="2"/>
  <c r="M12" i="2" a="1"/>
  <c r="M12" i="2" s="1"/>
  <c r="M11" i="2" a="1"/>
  <c r="M11" i="2" s="1"/>
  <c r="L12" i="2" a="1"/>
  <c r="L12" i="2" s="1"/>
  <c r="M7" i="2" a="1"/>
  <c r="M7" i="2" s="1"/>
  <c r="M17" i="2"/>
  <c r="M5" i="2" a="1"/>
  <c r="M5" i="2" s="1"/>
  <c r="L13" i="2" a="1"/>
  <c r="L13" i="2" s="1"/>
  <c r="M9" i="2" a="1"/>
  <c r="M9" i="2" s="1"/>
  <c r="N14" i="2" a="1"/>
  <c r="N14" i="2" s="1"/>
  <c r="M8" i="2" a="1"/>
  <c r="M8" i="2" s="1"/>
  <c r="N6" i="2" a="1"/>
  <c r="N6" i="2" s="1"/>
  <c r="L7" i="2" a="1"/>
  <c r="L7" i="2" s="1"/>
  <c r="N11" i="2" a="1"/>
  <c r="N11" i="2" s="1"/>
  <c r="N13" i="2" a="1"/>
  <c r="N13" i="2" s="1"/>
  <c r="L16" i="2" a="1"/>
  <c r="L16" i="2" s="1"/>
  <c r="L9" i="2" a="1"/>
  <c r="L9" i="2" s="1"/>
  <c r="N8" i="2" a="1"/>
  <c r="N8" i="2" s="1"/>
  <c r="L17" i="2"/>
  <c r="N5" i="2" a="1"/>
  <c r="N5" i="2" s="1"/>
  <c r="M15" i="2" a="1"/>
  <c r="M15" i="2" s="1"/>
  <c r="N16" i="2" a="1"/>
  <c r="N16" i="2" s="1"/>
  <c r="M6" i="2" a="1"/>
  <c r="M6" i="2" s="1"/>
  <c r="N12" i="2" a="1"/>
  <c r="N12" i="2" s="1"/>
  <c r="L8" i="2" a="1"/>
  <c r="L8" i="2" s="1"/>
  <c r="L14" i="2" a="1"/>
  <c r="L14" i="2" s="1"/>
  <c r="G1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<sst xmlns="http://schemas.openxmlformats.org/spreadsheetml/2006/main" count="97" uniqueCount="39">
  <si>
    <t>This attendance template is provided as a resource for use by churches to track their worship and Sunday school attendance. The summary sheet will automatically provide the year end averages needed for reporting in the annual statistical tables.</t>
  </si>
  <si>
    <t>The template lists each Sunday as well as the major liturgical holidays where services are commonly held. To add additional services, simply go to the bottom of the list, and in the first blank row, start by entering the date and the table will automatically expand to include the added data. If an added service is a special service and should therefore be excluded from some reporting, enter TRUE (case does not matter when typing, Excel will automatically format it) in the Special Service olumn. The notes column is provided for your use, feel free to add whatever information you may find helpful. If you do not want to use this template to track any of the three categories, feel free to ignore that column and leave it blank (deleting it may cause issues with the summary sheet if not done carefully).</t>
  </si>
  <si>
    <t>Any column of the table can be used in sorting, simply go to the header row and click the small box with a down arrow for the column you want to sort by. Then choose the order you want to sort. This sorting will not mess up the Summary Sheet.</t>
  </si>
  <si>
    <t xml:space="preserve">The summary sheet is formatted for only one year's worth of attendance data to be included in the log. Calculations will not be correct if multiple years work of data is entered. Either duplicate the template for each year you want to record, or update the formulas to accomodate your recording habits. </t>
  </si>
  <si>
    <t>Date</t>
  </si>
  <si>
    <t>Notes</t>
  </si>
  <si>
    <t>Special Service
(exclude from some totals)</t>
  </si>
  <si>
    <t>In-Person Attendance</t>
  </si>
  <si>
    <t>Online Attendance</t>
  </si>
  <si>
    <t>Sunday School Attendance</t>
  </si>
  <si>
    <t>Week Number</t>
  </si>
  <si>
    <t>Month</t>
  </si>
  <si>
    <t>Ash Wednesday</t>
  </si>
  <si>
    <t>Maundy Thursday</t>
  </si>
  <si>
    <t>Good Friday</t>
  </si>
  <si>
    <t>Christmas Eve</t>
  </si>
  <si>
    <t>Average Weekly Attendance 
(Sunday - Saturday, Excluding Special Services)</t>
  </si>
  <si>
    <t xml:space="preserve"> </t>
  </si>
  <si>
    <t>Average Weekly Attendance 
(Sunday - Saturday, All Services)</t>
  </si>
  <si>
    <t>Average of All Services</t>
  </si>
  <si>
    <t>Average of Sundays Only</t>
  </si>
  <si>
    <t>January</t>
  </si>
  <si>
    <t>February</t>
  </si>
  <si>
    <t>March</t>
  </si>
  <si>
    <t>April</t>
  </si>
  <si>
    <t>May</t>
  </si>
  <si>
    <t>June</t>
  </si>
  <si>
    <t>July</t>
  </si>
  <si>
    <t>August</t>
  </si>
  <si>
    <t>September</t>
  </si>
  <si>
    <t>October</t>
  </si>
  <si>
    <t>November</t>
  </si>
  <si>
    <t>December</t>
  </si>
  <si>
    <t>Total:</t>
  </si>
  <si>
    <t>The summary sheet will only consider cells in the table with a value. For example, if you do not live stream your Maundy Thursday service, leaving this cell blank will exclude it from any calculations on the summary sheet. However, if you enter 0, this will affect the calculations in which this special service is included.</t>
  </si>
  <si>
    <t>Palm Sunday</t>
  </si>
  <si>
    <t>Easter</t>
  </si>
  <si>
    <t>Weekly Summary Excluding Special Services</t>
  </si>
  <si>
    <t>Weekly Summary Including Special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</si>
</sst>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s>
  <fills count="2">
    <fill>
      <patternFill patternType="none"/>
    </fill>
    <fill>
      <patternFill patternType="gray125"/>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14" fontId="0" fillId="0" borderId="0" xfId="0" applyNumberFormat="1"/>
    <xf numFmtId="0" fontId="1" fillId="0" borderId="0" xfId="0" applyFont="1"/>
    <xf numFmtId="0" fontId="0" fillId="0" borderId="0" xfId="0" applyAlignment="1">
      <alignment horizontal="centerContinuous"/>
    </xf>
    <xf numFmtId="0" fontId="0" fillId="0" borderId="0" xfId="0" applyAlignment="1">
      <alignment horizontal="center"/>
    </xf>
    <xf numFmtId="0" fontId="0" fillId="0" borderId="0" xfId="0" applyAlignment="1">
      <alignment horizontal="center" wrapText="1"/>
    </xf>
    <xf numFmtId="0" fontId="0" fillId="0" borderId="0" xfId="0" applyAlignment="1">
      <alignment wrapText="1"/>
    </xf>
    <xf numFmtId="0" fontId="3" fillId="0" borderId="0" xfId="0" applyFont="1"/>
    <xf numFmtId="2" fontId="3" fillId="0" borderId="0" xfId="0" applyNumberFormat="1" applyFont="1"/>
    <xf numFmtId="0" fontId="1" fillId="0" borderId="0" xfId="0" applyFont="1" applyAlignment="1">
      <alignment wrapText="1"/>
    </xf>
    <xf numFmtId="0" fontId="0" fillId="0" borderId="0" xfId="0" applyAlignment="1">
      <alignment horizontal="left"/>
    </xf>
    <xf numFmtId="0" fontId="1" fillId="0" borderId="1" xfId="0" applyFont="1" applyBorder="1" applyAlignment="1">
      <alignment horizontal="centerContinuous" wrapText="1"/>
    </xf>
    <xf numFmtId="0" fontId="0" fillId="0" borderId="2" xfId="0" applyBorder="1" applyAlignment="1">
      <alignment horizontal="centerContinuous"/>
    </xf>
    <xf numFmtId="0" fontId="0" fillId="0" borderId="3" xfId="0" applyBorder="1" applyAlignment="1">
      <alignment horizontal="centerContinuous"/>
    </xf>
    <xf numFmtId="0" fontId="0" fillId="0" borderId="4" xfId="0" applyBorder="1" applyAlignment="1">
      <alignment wrapText="1"/>
    </xf>
    <xf numFmtId="0" fontId="1" fillId="0" borderId="5" xfId="0" applyFont="1" applyBorder="1" applyAlignment="1">
      <alignment wrapText="1"/>
    </xf>
    <xf numFmtId="0" fontId="0" fillId="0" borderId="4" xfId="0" applyBorder="1"/>
    <xf numFmtId="2" fontId="0" fillId="0" borderId="0" xfId="0" applyNumberFormat="1"/>
    <xf numFmtId="2" fontId="0" fillId="0" borderId="5" xfId="0" applyNumberFormat="1" applyBorder="1"/>
    <xf numFmtId="0" fontId="0" fillId="0" borderId="1" xfId="0" applyBorder="1" applyAlignment="1">
      <alignment horizontal="centerContinuous" wrapText="1"/>
    </xf>
    <xf numFmtId="0" fontId="0" fillId="0" borderId="2" xfId="0" applyBorder="1" applyAlignment="1">
      <alignment horizontal="centerContinuous" wrapText="1"/>
    </xf>
    <xf numFmtId="0" fontId="0" fillId="0" borderId="3" xfId="0" applyBorder="1" applyAlignment="1">
      <alignment horizontal="centerContinuous" wrapText="1"/>
    </xf>
    <xf numFmtId="0" fontId="1" fillId="0" borderId="4" xfId="0" applyFont="1" applyBorder="1" applyAlignment="1">
      <alignment wrapText="1"/>
    </xf>
    <xf numFmtId="0" fontId="0" fillId="0" borderId="5" xfId="0" applyBorder="1"/>
    <xf numFmtId="0" fontId="0" fillId="0" borderId="1" xfId="0" applyBorder="1" applyAlignment="1">
      <alignment horizontal="centerContinuous"/>
    </xf>
    <xf numFmtId="14" fontId="0" fillId="0" borderId="4" xfId="0" applyNumberFormat="1" applyBorder="1"/>
    <xf numFmtId="14" fontId="0" fillId="0" borderId="6" xfId="0" applyNumberFormat="1" applyBorder="1"/>
    <xf numFmtId="0" fontId="0" fillId="0" borderId="7" xfId="0" applyBorder="1"/>
    <xf numFmtId="2" fontId="0" fillId="0" borderId="7" xfId="0" applyNumberFormat="1" applyBorder="1"/>
    <xf numFmtId="2" fontId="0" fillId="0" borderId="8" xfId="0" applyNumberFormat="1" applyBorder="1"/>
    <xf numFmtId="14" fontId="1" fillId="0" borderId="4" xfId="0" applyNumberFormat="1" applyFont="1" applyBorder="1" applyAlignment="1">
      <alignment wrapText="1"/>
    </xf>
    <xf numFmtId="0" fontId="0" fillId="0" borderId="8" xfId="0" applyBorder="1"/>
    <xf numFmtId="0" fontId="3" fillId="0" borderId="9" xfId="0" applyFont="1" applyBorder="1"/>
    <xf numFmtId="0" fontId="3" fillId="0" borderId="10" xfId="0" applyFont="1" applyBorder="1"/>
    <xf numFmtId="2" fontId="3" fillId="0" borderId="10" xfId="0" applyNumberFormat="1" applyFont="1" applyBorder="1"/>
    <xf numFmtId="2" fontId="3" fillId="0" borderId="11" xfId="0" applyNumberFormat="1" applyFont="1" applyBorder="1"/>
    <xf numFmtId="0" fontId="3" fillId="0" borderId="11" xfId="0" applyFont="1" applyBorder="1"/>
    <xf numFmtId="0" fontId="0" fillId="0" borderId="0" xfId="0" applyAlignment="1">
      <alignment horizontal="left" wrapText="1"/>
    </xf>
  </cellXfs>
  <cellStyles count="1">
    <cellStyle name="Normal" xfId="0" builtinId="0"/>
  </cellStyles>
  <dxfs count="4">
    <dxf>
      <numFmt numFmtId="0" formatCode="General"/>
    </dxf>
    <dxf>
      <numFmt numFmtId="0" formatCode="General"/>
    </dxf>
    <dxf>
      <numFmt numFmtId="19" formatCode="m/d/yyyy"/>
    </dxf>
    <dxf>
      <alignment horizontal="center" vertical="bottom"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8C12249-DDAC-47EA-BF89-65F906AE1D31}" name="tblAttendanceLog" displayName="tblAttendanceLog" ref="A1:H57" totalsRowShown="0" headerRowDxfId="3">
  <autoFilter ref="A1:H57" xr:uid="{A8C12249-DDAC-47EA-BF89-65F906AE1D31}"/>
  <tableColumns count="8">
    <tableColumn id="1" xr3:uid="{592259B8-09AE-4E98-9C17-F495CC4A828D}" name="Date" dataDxfId="2"/>
    <tableColumn id="2" xr3:uid="{129141C8-CC32-464E-930E-3802C19E97DB}" name="Notes"/>
    <tableColumn id="7" xr3:uid="{85239462-093E-4A34-BC17-6A610505AE27}" name="Special Service_x000a_(exclude from some totals)"/>
    <tableColumn id="3" xr3:uid="{20093315-AA7A-4E2A-A9AC-8025890E8F75}" name="In-Person Attendance"/>
    <tableColumn id="4" xr3:uid="{BA369CC1-00A0-4A49-A82C-C2C78266F330}" name="Online Attendance"/>
    <tableColumn id="5" xr3:uid="{8BFCE4F4-B59B-4A42-8FAF-9C2670BF20C4}" name="Sunday School Attendance"/>
    <tableColumn id="8" xr3:uid="{F332239A-8B45-46C0-8DD5-75ACACEA5DBE}" name="Week Number" dataDxfId="1">
      <calculatedColumnFormula>WEEKNUM(tblAttendanceLog[[#This Row],[Date]])</calculatedColumnFormula>
    </tableColumn>
    <tableColumn id="9" xr3:uid="{51E1D66E-BCB0-4E28-B3FA-00BAE74964AD}" name="Month" dataDxfId="0">
      <calculatedColumnFormula>MONTH(tblAttendanceLog[[#This Row],[Date]])</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60A7F-2B88-4BB3-9AF7-69348A8CF7F0}">
  <dimension ref="A2:J10"/>
  <sheetViews>
    <sheetView tabSelected="1" zoomScale="130" zoomScaleNormal="130" workbookViewId="0"/>
  </sheetViews>
  <sheetFormatPr defaultRowHeight="15" x14ac:dyDescent="0.25"/>
  <sheetData>
    <row r="2" spans="1:10" ht="46.5" customHeight="1" x14ac:dyDescent="0.25">
      <c r="A2" s="37" t="s">
        <v>0</v>
      </c>
      <c r="B2" s="37"/>
      <c r="C2" s="37"/>
      <c r="D2" s="37"/>
      <c r="E2" s="37"/>
      <c r="F2" s="37"/>
      <c r="G2" s="37"/>
      <c r="H2" s="37"/>
      <c r="I2" s="37"/>
      <c r="J2" s="37"/>
    </row>
    <row r="4" spans="1:10" ht="120.75" customHeight="1" x14ac:dyDescent="0.25">
      <c r="A4" s="37" t="s">
        <v>1</v>
      </c>
      <c r="B4" s="37"/>
      <c r="C4" s="37"/>
      <c r="D4" s="37"/>
      <c r="E4" s="37"/>
      <c r="F4" s="37"/>
      <c r="G4" s="37"/>
      <c r="H4" s="37"/>
      <c r="I4" s="37"/>
      <c r="J4" s="37"/>
    </row>
    <row r="5" spans="1:10" x14ac:dyDescent="0.25">
      <c r="A5" s="10"/>
      <c r="B5" s="10"/>
      <c r="C5" s="10"/>
      <c r="D5" s="10"/>
      <c r="E5" s="10"/>
      <c r="F5" s="10"/>
      <c r="G5" s="10"/>
      <c r="H5" s="10"/>
      <c r="I5" s="10"/>
      <c r="J5" s="10"/>
    </row>
    <row r="6" spans="1:10" ht="45.75" customHeight="1" x14ac:dyDescent="0.25">
      <c r="A6" s="37" t="s">
        <v>2</v>
      </c>
      <c r="B6" s="37"/>
      <c r="C6" s="37"/>
      <c r="D6" s="37"/>
      <c r="E6" s="37"/>
      <c r="F6" s="37"/>
      <c r="G6" s="37"/>
      <c r="H6" s="37"/>
      <c r="I6" s="37"/>
      <c r="J6" s="37"/>
    </row>
    <row r="7" spans="1:10" x14ac:dyDescent="0.25">
      <c r="A7" s="10"/>
      <c r="B7" s="10"/>
      <c r="C7" s="10"/>
      <c r="D7" s="10"/>
      <c r="E7" s="10"/>
      <c r="F7" s="10"/>
      <c r="G7" s="10"/>
      <c r="H7" s="10"/>
      <c r="I7" s="10"/>
      <c r="J7" s="10"/>
    </row>
    <row r="8" spans="1:10" ht="45" customHeight="1" x14ac:dyDescent="0.25">
      <c r="A8" s="37" t="s">
        <v>34</v>
      </c>
      <c r="B8" s="37"/>
      <c r="C8" s="37"/>
      <c r="D8" s="37"/>
      <c r="E8" s="37"/>
      <c r="F8" s="37"/>
      <c r="G8" s="37"/>
      <c r="H8" s="37"/>
      <c r="I8" s="37"/>
      <c r="J8" s="37"/>
    </row>
    <row r="10" spans="1:10" ht="43.15" customHeight="1" x14ac:dyDescent="0.25">
      <c r="A10" s="37" t="s">
        <v>3</v>
      </c>
      <c r="B10" s="37"/>
      <c r="C10" s="37"/>
      <c r="D10" s="37"/>
      <c r="E10" s="37"/>
      <c r="F10" s="37"/>
      <c r="G10" s="37"/>
      <c r="H10" s="37"/>
      <c r="I10" s="37"/>
      <c r="J10" s="37"/>
    </row>
  </sheetData>
  <mergeCells count="5">
    <mergeCell ref="A2:J2"/>
    <mergeCell ref="A4:J4"/>
    <mergeCell ref="A6:J6"/>
    <mergeCell ref="A8:J8"/>
    <mergeCell ref="A10:J1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1BE6E-6605-40C3-B657-79840DB8457F}">
  <dimension ref="A1:M77"/>
  <sheetViews>
    <sheetView workbookViewId="0">
      <selection activeCell="K18" sqref="K18"/>
    </sheetView>
  </sheetViews>
  <sheetFormatPr defaultRowHeight="15" x14ac:dyDescent="0.25"/>
  <cols>
    <col min="1" max="1" width="11.85546875" customWidth="1"/>
    <col min="2" max="2" width="15.85546875" customWidth="1"/>
    <col min="3" max="3" width="14.28515625" customWidth="1"/>
    <col min="4" max="6" width="16.28515625" customWidth="1"/>
    <col min="7" max="8" width="0" hidden="1" customWidth="1"/>
    <col min="13" max="13" width="10.5703125" bestFit="1" customWidth="1"/>
  </cols>
  <sheetData>
    <row r="1" spans="1:13" ht="45" x14ac:dyDescent="0.25">
      <c r="A1" s="4" t="s">
        <v>4</v>
      </c>
      <c r="B1" s="4" t="s">
        <v>5</v>
      </c>
      <c r="C1" s="5" t="s">
        <v>6</v>
      </c>
      <c r="D1" s="5" t="s">
        <v>7</v>
      </c>
      <c r="E1" s="5" t="s">
        <v>8</v>
      </c>
      <c r="F1" s="5" t="s">
        <v>9</v>
      </c>
      <c r="G1" s="4" t="s">
        <v>10</v>
      </c>
      <c r="H1" s="4" t="s">
        <v>11</v>
      </c>
    </row>
    <row r="2" spans="1:13" x14ac:dyDescent="0.25">
      <c r="A2" s="1">
        <v>46026</v>
      </c>
      <c r="G2">
        <f>WEEKNUM(tblAttendanceLog[[#This Row],[Date]])</f>
        <v>2</v>
      </c>
      <c r="H2">
        <f>MONTH(tblAttendanceLog[[#This Row],[Date]])</f>
        <v>1</v>
      </c>
      <c r="M2" s="1"/>
    </row>
    <row r="3" spans="1:13" x14ac:dyDescent="0.25">
      <c r="A3" s="1">
        <v>46033</v>
      </c>
      <c r="G3">
        <f>WEEKNUM(tblAttendanceLog[[#This Row],[Date]])</f>
        <v>3</v>
      </c>
      <c r="H3">
        <f>MONTH(tblAttendanceLog[[#This Row],[Date]])</f>
        <v>1</v>
      </c>
      <c r="M3" s="1"/>
    </row>
    <row r="4" spans="1:13" x14ac:dyDescent="0.25">
      <c r="A4" s="1">
        <v>46040</v>
      </c>
      <c r="G4">
        <f>WEEKNUM(tblAttendanceLog[[#This Row],[Date]])</f>
        <v>4</v>
      </c>
      <c r="H4">
        <f>MONTH(tblAttendanceLog[[#This Row],[Date]])</f>
        <v>1</v>
      </c>
      <c r="M4" s="1"/>
    </row>
    <row r="5" spans="1:13" x14ac:dyDescent="0.25">
      <c r="A5" s="1">
        <v>46047</v>
      </c>
      <c r="G5">
        <f>WEEKNUM(tblAttendanceLog[[#This Row],[Date]])</f>
        <v>5</v>
      </c>
      <c r="H5">
        <f>MONTH(tblAttendanceLog[[#This Row],[Date]])</f>
        <v>1</v>
      </c>
      <c r="M5" s="1"/>
    </row>
    <row r="6" spans="1:13" x14ac:dyDescent="0.25">
      <c r="A6" s="1">
        <v>46054</v>
      </c>
      <c r="G6">
        <f>WEEKNUM(tblAttendanceLog[[#This Row],[Date]])</f>
        <v>6</v>
      </c>
      <c r="H6">
        <f>MONTH(tblAttendanceLog[[#This Row],[Date]])</f>
        <v>2</v>
      </c>
      <c r="M6" s="1"/>
    </row>
    <row r="7" spans="1:13" x14ac:dyDescent="0.25">
      <c r="A7" s="1">
        <v>46061</v>
      </c>
      <c r="G7">
        <f>WEEKNUM(tblAttendanceLog[[#This Row],[Date]])</f>
        <v>7</v>
      </c>
      <c r="H7">
        <f>MONTH(tblAttendanceLog[[#This Row],[Date]])</f>
        <v>2</v>
      </c>
      <c r="M7" s="1"/>
    </row>
    <row r="8" spans="1:13" x14ac:dyDescent="0.25">
      <c r="A8" s="1">
        <v>46068</v>
      </c>
      <c r="G8">
        <f>WEEKNUM(tblAttendanceLog[[#This Row],[Date]])</f>
        <v>8</v>
      </c>
      <c r="H8">
        <f>MONTH(tblAttendanceLog[[#This Row],[Date]])</f>
        <v>2</v>
      </c>
      <c r="M8" s="1"/>
    </row>
    <row r="9" spans="1:13" x14ac:dyDescent="0.25">
      <c r="A9" s="1">
        <v>46071</v>
      </c>
      <c r="B9" t="s">
        <v>12</v>
      </c>
      <c r="C9" t="b">
        <v>1</v>
      </c>
      <c r="G9">
        <f>WEEKNUM(tblAttendanceLog[[#This Row],[Date]])</f>
        <v>8</v>
      </c>
      <c r="H9">
        <f>MONTH(tblAttendanceLog[[#This Row],[Date]])</f>
        <v>2</v>
      </c>
      <c r="M9" s="1"/>
    </row>
    <row r="10" spans="1:13" x14ac:dyDescent="0.25">
      <c r="A10" s="1">
        <v>46075</v>
      </c>
      <c r="G10">
        <f>WEEKNUM(tblAttendanceLog[[#This Row],[Date]])</f>
        <v>9</v>
      </c>
      <c r="H10">
        <f>MONTH(tblAttendanceLog[[#This Row],[Date]])</f>
        <v>2</v>
      </c>
      <c r="M10" s="1"/>
    </row>
    <row r="11" spans="1:13" x14ac:dyDescent="0.25">
      <c r="A11" s="1">
        <v>46082</v>
      </c>
      <c r="G11">
        <f>WEEKNUM(tblAttendanceLog[[#This Row],[Date]])</f>
        <v>10</v>
      </c>
      <c r="H11">
        <f>MONTH(tblAttendanceLog[[#This Row],[Date]])</f>
        <v>3</v>
      </c>
      <c r="M11" s="1"/>
    </row>
    <row r="12" spans="1:13" x14ac:dyDescent="0.25">
      <c r="A12" s="1">
        <v>46089</v>
      </c>
      <c r="G12">
        <f>WEEKNUM(tblAttendanceLog[[#This Row],[Date]])</f>
        <v>11</v>
      </c>
      <c r="H12">
        <f>MONTH(tblAttendanceLog[[#This Row],[Date]])</f>
        <v>3</v>
      </c>
      <c r="M12" s="1"/>
    </row>
    <row r="13" spans="1:13" x14ac:dyDescent="0.25">
      <c r="A13" s="1">
        <v>46096</v>
      </c>
      <c r="G13">
        <f>WEEKNUM(tblAttendanceLog[[#This Row],[Date]])</f>
        <v>12</v>
      </c>
      <c r="H13">
        <f>MONTH(tblAttendanceLog[[#This Row],[Date]])</f>
        <v>3</v>
      </c>
      <c r="M13" s="1"/>
    </row>
    <row r="14" spans="1:13" x14ac:dyDescent="0.25">
      <c r="A14" s="1">
        <v>46103</v>
      </c>
      <c r="G14">
        <f>WEEKNUM(tblAttendanceLog[[#This Row],[Date]])</f>
        <v>13</v>
      </c>
      <c r="H14">
        <f>MONTH(tblAttendanceLog[[#This Row],[Date]])</f>
        <v>3</v>
      </c>
      <c r="M14" s="1"/>
    </row>
    <row r="15" spans="1:13" x14ac:dyDescent="0.25">
      <c r="A15" s="1">
        <v>46110</v>
      </c>
      <c r="B15" t="s">
        <v>35</v>
      </c>
      <c r="G15">
        <f>WEEKNUM(tblAttendanceLog[[#This Row],[Date]])</f>
        <v>14</v>
      </c>
      <c r="H15">
        <f>MONTH(tblAttendanceLog[[#This Row],[Date]])</f>
        <v>3</v>
      </c>
      <c r="M15" s="1"/>
    </row>
    <row r="16" spans="1:13" x14ac:dyDescent="0.25">
      <c r="A16" s="1">
        <v>46114</v>
      </c>
      <c r="B16" t="s">
        <v>13</v>
      </c>
      <c r="C16" t="b">
        <v>1</v>
      </c>
      <c r="G16">
        <f>WEEKNUM(tblAttendanceLog[[#This Row],[Date]])</f>
        <v>14</v>
      </c>
      <c r="H16">
        <f>MONTH(tblAttendanceLog[[#This Row],[Date]])</f>
        <v>4</v>
      </c>
      <c r="M16" s="1"/>
    </row>
    <row r="17" spans="1:13" x14ac:dyDescent="0.25">
      <c r="A17" s="1">
        <v>46115</v>
      </c>
      <c r="B17" t="s">
        <v>14</v>
      </c>
      <c r="C17" t="b">
        <v>1</v>
      </c>
      <c r="G17">
        <f>WEEKNUM(tblAttendanceLog[[#This Row],[Date]])</f>
        <v>14</v>
      </c>
      <c r="H17">
        <f>MONTH(tblAttendanceLog[[#This Row],[Date]])</f>
        <v>4</v>
      </c>
      <c r="M17" s="1"/>
    </row>
    <row r="18" spans="1:13" x14ac:dyDescent="0.25">
      <c r="A18" s="1">
        <v>46117</v>
      </c>
      <c r="B18" t="s">
        <v>36</v>
      </c>
      <c r="G18">
        <f>WEEKNUM(tblAttendanceLog[[#This Row],[Date]])</f>
        <v>15</v>
      </c>
      <c r="H18">
        <f>MONTH(tblAttendanceLog[[#This Row],[Date]])</f>
        <v>4</v>
      </c>
      <c r="M18" s="1"/>
    </row>
    <row r="19" spans="1:13" x14ac:dyDescent="0.25">
      <c r="A19" s="1">
        <v>46124</v>
      </c>
      <c r="G19">
        <f>WEEKNUM(tblAttendanceLog[[#This Row],[Date]])</f>
        <v>16</v>
      </c>
      <c r="H19">
        <f>MONTH(tblAttendanceLog[[#This Row],[Date]])</f>
        <v>4</v>
      </c>
      <c r="M19" s="1"/>
    </row>
    <row r="20" spans="1:13" x14ac:dyDescent="0.25">
      <c r="A20" s="1">
        <v>46131</v>
      </c>
      <c r="G20">
        <f>WEEKNUM(tblAttendanceLog[[#This Row],[Date]])</f>
        <v>17</v>
      </c>
      <c r="H20">
        <f>MONTH(tblAttendanceLog[[#This Row],[Date]])</f>
        <v>4</v>
      </c>
      <c r="M20" s="1"/>
    </row>
    <row r="21" spans="1:13" x14ac:dyDescent="0.25">
      <c r="A21" s="1">
        <v>46138</v>
      </c>
      <c r="G21">
        <f>WEEKNUM(tblAttendanceLog[[#This Row],[Date]])</f>
        <v>18</v>
      </c>
      <c r="H21">
        <f>MONTH(tblAttendanceLog[[#This Row],[Date]])</f>
        <v>4</v>
      </c>
      <c r="M21" s="1"/>
    </row>
    <row r="22" spans="1:13" x14ac:dyDescent="0.25">
      <c r="A22" s="1">
        <v>46145</v>
      </c>
      <c r="G22">
        <f>WEEKNUM(tblAttendanceLog[[#This Row],[Date]])</f>
        <v>19</v>
      </c>
      <c r="H22">
        <f>MONTH(tblAttendanceLog[[#This Row],[Date]])</f>
        <v>5</v>
      </c>
      <c r="M22" s="1"/>
    </row>
    <row r="23" spans="1:13" x14ac:dyDescent="0.25">
      <c r="A23" s="1">
        <v>46152</v>
      </c>
      <c r="G23">
        <f>WEEKNUM(tblAttendanceLog[[#This Row],[Date]])</f>
        <v>20</v>
      </c>
      <c r="H23">
        <f>MONTH(tblAttendanceLog[[#This Row],[Date]])</f>
        <v>5</v>
      </c>
      <c r="M23" s="1"/>
    </row>
    <row r="24" spans="1:13" x14ac:dyDescent="0.25">
      <c r="A24" s="1">
        <v>46159</v>
      </c>
      <c r="G24">
        <f>WEEKNUM(tblAttendanceLog[[#This Row],[Date]])</f>
        <v>21</v>
      </c>
      <c r="H24">
        <f>MONTH(tblAttendanceLog[[#This Row],[Date]])</f>
        <v>5</v>
      </c>
      <c r="M24" s="1"/>
    </row>
    <row r="25" spans="1:13" x14ac:dyDescent="0.25">
      <c r="A25" s="1">
        <v>46166</v>
      </c>
      <c r="G25">
        <f>WEEKNUM(tblAttendanceLog[[#This Row],[Date]])</f>
        <v>22</v>
      </c>
      <c r="H25">
        <f>MONTH(tblAttendanceLog[[#This Row],[Date]])</f>
        <v>5</v>
      </c>
      <c r="M25" s="1"/>
    </row>
    <row r="26" spans="1:13" x14ac:dyDescent="0.25">
      <c r="A26" s="1">
        <v>46173</v>
      </c>
      <c r="G26">
        <f>WEEKNUM(tblAttendanceLog[[#This Row],[Date]])</f>
        <v>23</v>
      </c>
      <c r="H26">
        <f>MONTH(tblAttendanceLog[[#This Row],[Date]])</f>
        <v>5</v>
      </c>
      <c r="M26" s="1"/>
    </row>
    <row r="27" spans="1:13" x14ac:dyDescent="0.25">
      <c r="A27" s="1">
        <v>46180</v>
      </c>
      <c r="G27">
        <f>WEEKNUM(tblAttendanceLog[[#This Row],[Date]])</f>
        <v>24</v>
      </c>
      <c r="H27">
        <f>MONTH(tblAttendanceLog[[#This Row],[Date]])</f>
        <v>6</v>
      </c>
      <c r="M27" s="1"/>
    </row>
    <row r="28" spans="1:13" x14ac:dyDescent="0.25">
      <c r="A28" s="1">
        <v>46187</v>
      </c>
      <c r="G28">
        <f>WEEKNUM(tblAttendanceLog[[#This Row],[Date]])</f>
        <v>25</v>
      </c>
      <c r="H28">
        <f>MONTH(tblAttendanceLog[[#This Row],[Date]])</f>
        <v>6</v>
      </c>
      <c r="M28" s="1"/>
    </row>
    <row r="29" spans="1:13" x14ac:dyDescent="0.25">
      <c r="A29" s="1">
        <v>46194</v>
      </c>
      <c r="G29">
        <f>WEEKNUM(tblAttendanceLog[[#This Row],[Date]])</f>
        <v>26</v>
      </c>
      <c r="H29">
        <f>MONTH(tblAttendanceLog[[#This Row],[Date]])</f>
        <v>6</v>
      </c>
      <c r="M29" s="1"/>
    </row>
    <row r="30" spans="1:13" x14ac:dyDescent="0.25">
      <c r="A30" s="1">
        <v>46201</v>
      </c>
      <c r="G30">
        <f>WEEKNUM(tblAttendanceLog[[#This Row],[Date]])</f>
        <v>27</v>
      </c>
      <c r="H30">
        <f>MONTH(tblAttendanceLog[[#This Row],[Date]])</f>
        <v>6</v>
      </c>
      <c r="M30" s="1"/>
    </row>
    <row r="31" spans="1:13" x14ac:dyDescent="0.25">
      <c r="A31" s="1">
        <v>46208</v>
      </c>
      <c r="G31">
        <f>WEEKNUM(tblAttendanceLog[[#This Row],[Date]])</f>
        <v>28</v>
      </c>
      <c r="H31">
        <f>MONTH(tblAttendanceLog[[#This Row],[Date]])</f>
        <v>7</v>
      </c>
      <c r="M31" s="1"/>
    </row>
    <row r="32" spans="1:13" x14ac:dyDescent="0.25">
      <c r="A32" s="1">
        <v>46215</v>
      </c>
      <c r="G32">
        <f>WEEKNUM(tblAttendanceLog[[#This Row],[Date]])</f>
        <v>29</v>
      </c>
      <c r="H32">
        <f>MONTH(tblAttendanceLog[[#This Row],[Date]])</f>
        <v>7</v>
      </c>
      <c r="M32" s="1"/>
    </row>
    <row r="33" spans="1:13" x14ac:dyDescent="0.25">
      <c r="A33" s="1">
        <v>46222</v>
      </c>
      <c r="G33">
        <f>WEEKNUM(tblAttendanceLog[[#This Row],[Date]])</f>
        <v>30</v>
      </c>
      <c r="H33">
        <f>MONTH(tblAttendanceLog[[#This Row],[Date]])</f>
        <v>7</v>
      </c>
      <c r="M33" s="1"/>
    </row>
    <row r="34" spans="1:13" x14ac:dyDescent="0.25">
      <c r="A34" s="1">
        <v>46229</v>
      </c>
      <c r="G34">
        <f>WEEKNUM(tblAttendanceLog[[#This Row],[Date]])</f>
        <v>31</v>
      </c>
      <c r="H34">
        <f>MONTH(tblAttendanceLog[[#This Row],[Date]])</f>
        <v>7</v>
      </c>
      <c r="M34" s="1"/>
    </row>
    <row r="35" spans="1:13" x14ac:dyDescent="0.25">
      <c r="A35" s="1">
        <v>46236</v>
      </c>
      <c r="G35">
        <f>WEEKNUM(tblAttendanceLog[[#This Row],[Date]])</f>
        <v>32</v>
      </c>
      <c r="H35">
        <f>MONTH(tblAttendanceLog[[#This Row],[Date]])</f>
        <v>8</v>
      </c>
      <c r="M35" s="1"/>
    </row>
    <row r="36" spans="1:13" x14ac:dyDescent="0.25">
      <c r="A36" s="1">
        <v>46243</v>
      </c>
      <c r="G36">
        <f>WEEKNUM(tblAttendanceLog[[#This Row],[Date]])</f>
        <v>33</v>
      </c>
      <c r="H36">
        <f>MONTH(tblAttendanceLog[[#This Row],[Date]])</f>
        <v>8</v>
      </c>
      <c r="M36" s="1"/>
    </row>
    <row r="37" spans="1:13" x14ac:dyDescent="0.25">
      <c r="A37" s="1">
        <v>46250</v>
      </c>
      <c r="G37">
        <f>WEEKNUM(tblAttendanceLog[[#This Row],[Date]])</f>
        <v>34</v>
      </c>
      <c r="H37">
        <f>MONTH(tblAttendanceLog[[#This Row],[Date]])</f>
        <v>8</v>
      </c>
      <c r="M37" s="1"/>
    </row>
    <row r="38" spans="1:13" x14ac:dyDescent="0.25">
      <c r="A38" s="1">
        <v>46257</v>
      </c>
      <c r="G38">
        <f>WEEKNUM(tblAttendanceLog[[#This Row],[Date]])</f>
        <v>35</v>
      </c>
      <c r="H38">
        <f>MONTH(tblAttendanceLog[[#This Row],[Date]])</f>
        <v>8</v>
      </c>
      <c r="M38" s="1"/>
    </row>
    <row r="39" spans="1:13" x14ac:dyDescent="0.25">
      <c r="A39" s="1">
        <v>46264</v>
      </c>
      <c r="G39">
        <f>WEEKNUM(tblAttendanceLog[[#This Row],[Date]])</f>
        <v>36</v>
      </c>
      <c r="H39">
        <f>MONTH(tblAttendanceLog[[#This Row],[Date]])</f>
        <v>8</v>
      </c>
      <c r="M39" s="1"/>
    </row>
    <row r="40" spans="1:13" x14ac:dyDescent="0.25">
      <c r="A40" s="1">
        <v>46271</v>
      </c>
      <c r="G40">
        <f>WEEKNUM(tblAttendanceLog[[#This Row],[Date]])</f>
        <v>37</v>
      </c>
      <c r="H40">
        <f>MONTH(tblAttendanceLog[[#This Row],[Date]])</f>
        <v>9</v>
      </c>
      <c r="M40" s="1"/>
    </row>
    <row r="41" spans="1:13" x14ac:dyDescent="0.25">
      <c r="A41" s="1">
        <v>46278</v>
      </c>
      <c r="G41">
        <f>WEEKNUM(tblAttendanceLog[[#This Row],[Date]])</f>
        <v>38</v>
      </c>
      <c r="H41">
        <f>MONTH(tblAttendanceLog[[#This Row],[Date]])</f>
        <v>9</v>
      </c>
      <c r="M41" s="1"/>
    </row>
    <row r="42" spans="1:13" x14ac:dyDescent="0.25">
      <c r="A42" s="1">
        <v>46285</v>
      </c>
      <c r="G42">
        <f>WEEKNUM(tblAttendanceLog[[#This Row],[Date]])</f>
        <v>39</v>
      </c>
      <c r="H42">
        <f>MONTH(tblAttendanceLog[[#This Row],[Date]])</f>
        <v>9</v>
      </c>
      <c r="M42" s="1"/>
    </row>
    <row r="43" spans="1:13" x14ac:dyDescent="0.25">
      <c r="A43" s="1">
        <v>46292</v>
      </c>
      <c r="G43">
        <f>WEEKNUM(tblAttendanceLog[[#This Row],[Date]])</f>
        <v>40</v>
      </c>
      <c r="H43">
        <f>MONTH(tblAttendanceLog[[#This Row],[Date]])</f>
        <v>9</v>
      </c>
      <c r="M43" s="1"/>
    </row>
    <row r="44" spans="1:13" x14ac:dyDescent="0.25">
      <c r="A44" s="1">
        <v>46299</v>
      </c>
      <c r="G44">
        <f>WEEKNUM(tblAttendanceLog[[#This Row],[Date]])</f>
        <v>41</v>
      </c>
      <c r="H44">
        <f>MONTH(tblAttendanceLog[[#This Row],[Date]])</f>
        <v>10</v>
      </c>
      <c r="M44" s="1"/>
    </row>
    <row r="45" spans="1:13" x14ac:dyDescent="0.25">
      <c r="A45" s="1">
        <v>46306</v>
      </c>
      <c r="G45">
        <f>WEEKNUM(tblAttendanceLog[[#This Row],[Date]])</f>
        <v>42</v>
      </c>
      <c r="H45">
        <f>MONTH(tblAttendanceLog[[#This Row],[Date]])</f>
        <v>10</v>
      </c>
      <c r="M45" s="1"/>
    </row>
    <row r="46" spans="1:13" x14ac:dyDescent="0.25">
      <c r="A46" s="1">
        <v>46313</v>
      </c>
      <c r="G46">
        <f>WEEKNUM(tblAttendanceLog[[#This Row],[Date]])</f>
        <v>43</v>
      </c>
      <c r="H46">
        <f>MONTH(tblAttendanceLog[[#This Row],[Date]])</f>
        <v>10</v>
      </c>
      <c r="M46" s="1"/>
    </row>
    <row r="47" spans="1:13" x14ac:dyDescent="0.25">
      <c r="A47" s="1">
        <v>46320</v>
      </c>
      <c r="G47">
        <f>WEEKNUM(tblAttendanceLog[[#This Row],[Date]])</f>
        <v>44</v>
      </c>
      <c r="H47">
        <f>MONTH(tblAttendanceLog[[#This Row],[Date]])</f>
        <v>10</v>
      </c>
      <c r="M47" s="1"/>
    </row>
    <row r="48" spans="1:13" x14ac:dyDescent="0.25">
      <c r="A48" s="1">
        <v>46327</v>
      </c>
      <c r="G48">
        <f>WEEKNUM(tblAttendanceLog[[#This Row],[Date]])</f>
        <v>45</v>
      </c>
      <c r="H48">
        <f>MONTH(tblAttendanceLog[[#This Row],[Date]])</f>
        <v>11</v>
      </c>
      <c r="M48" s="1"/>
    </row>
    <row r="49" spans="1:13" x14ac:dyDescent="0.25">
      <c r="A49" s="1">
        <v>46334</v>
      </c>
      <c r="G49">
        <f>WEEKNUM(tblAttendanceLog[[#This Row],[Date]])</f>
        <v>46</v>
      </c>
      <c r="H49">
        <f>MONTH(tblAttendanceLog[[#This Row],[Date]])</f>
        <v>11</v>
      </c>
      <c r="M49" s="1"/>
    </row>
    <row r="50" spans="1:13" x14ac:dyDescent="0.25">
      <c r="A50" s="1">
        <v>46341</v>
      </c>
      <c r="G50">
        <f>WEEKNUM(tblAttendanceLog[[#This Row],[Date]])</f>
        <v>47</v>
      </c>
      <c r="H50">
        <f>MONTH(tblAttendanceLog[[#This Row],[Date]])</f>
        <v>11</v>
      </c>
      <c r="M50" s="1"/>
    </row>
    <row r="51" spans="1:13" x14ac:dyDescent="0.25">
      <c r="A51" s="1">
        <v>46348</v>
      </c>
      <c r="G51">
        <f>WEEKNUM(tblAttendanceLog[[#This Row],[Date]])</f>
        <v>48</v>
      </c>
      <c r="H51">
        <f>MONTH(tblAttendanceLog[[#This Row],[Date]])</f>
        <v>11</v>
      </c>
      <c r="M51" s="1"/>
    </row>
    <row r="52" spans="1:13" x14ac:dyDescent="0.25">
      <c r="A52" s="1">
        <v>46355</v>
      </c>
      <c r="G52">
        <f>WEEKNUM(tblAttendanceLog[[#This Row],[Date]])</f>
        <v>49</v>
      </c>
      <c r="H52">
        <f>MONTH(tblAttendanceLog[[#This Row],[Date]])</f>
        <v>11</v>
      </c>
      <c r="M52" s="1"/>
    </row>
    <row r="53" spans="1:13" x14ac:dyDescent="0.25">
      <c r="A53" s="1">
        <v>46362</v>
      </c>
      <c r="G53">
        <f>WEEKNUM(tblAttendanceLog[[#This Row],[Date]])</f>
        <v>50</v>
      </c>
      <c r="H53">
        <f>MONTH(tblAttendanceLog[[#This Row],[Date]])</f>
        <v>12</v>
      </c>
      <c r="M53" s="1"/>
    </row>
    <row r="54" spans="1:13" x14ac:dyDescent="0.25">
      <c r="A54" s="1">
        <v>46369</v>
      </c>
      <c r="G54">
        <f>WEEKNUM(tblAttendanceLog[[#This Row],[Date]])</f>
        <v>51</v>
      </c>
      <c r="H54">
        <f>MONTH(tblAttendanceLog[[#This Row],[Date]])</f>
        <v>12</v>
      </c>
    </row>
    <row r="55" spans="1:13" x14ac:dyDescent="0.25">
      <c r="A55" s="1">
        <v>46376</v>
      </c>
      <c r="G55">
        <f>WEEKNUM(tblAttendanceLog[[#This Row],[Date]])</f>
        <v>52</v>
      </c>
      <c r="H55">
        <f>MONTH(tblAttendanceLog[[#This Row],[Date]])</f>
        <v>12</v>
      </c>
    </row>
    <row r="56" spans="1:13" x14ac:dyDescent="0.25">
      <c r="A56" s="1">
        <v>46380</v>
      </c>
      <c r="B56" t="s">
        <v>15</v>
      </c>
      <c r="C56" t="b">
        <v>1</v>
      </c>
      <c r="G56">
        <f>WEEKNUM(tblAttendanceLog[[#This Row],[Date]])</f>
        <v>52</v>
      </c>
      <c r="H56">
        <f>MONTH(tblAttendanceLog[[#This Row],[Date]])</f>
        <v>12</v>
      </c>
    </row>
    <row r="57" spans="1:13" x14ac:dyDescent="0.25">
      <c r="A57" s="1">
        <v>46383</v>
      </c>
      <c r="G57">
        <f>WEEKNUM(tblAttendanceLog[[#This Row],[Date]])</f>
        <v>53</v>
      </c>
      <c r="H57">
        <f>MONTH(tblAttendanceLog[[#This Row],[Date]])</f>
        <v>12</v>
      </c>
    </row>
    <row r="58" spans="1:13" x14ac:dyDescent="0.25">
      <c r="A58" s="1"/>
      <c r="G58" t="e">
        <f>WEEKNUM(tblAttendanceLog[[#This Row],[Date]])</f>
        <v>#VALUE!</v>
      </c>
      <c r="H58" t="e">
        <f>MONTH(tblAttendanceLog[[#This Row],[Date]])</f>
        <v>#VALUE!</v>
      </c>
    </row>
    <row r="59" spans="1:13" x14ac:dyDescent="0.25">
      <c r="A59" s="1"/>
      <c r="G59" t="e">
        <f>WEEKNUM(tblAttendanceLog[[#This Row],[Date]])</f>
        <v>#VALUE!</v>
      </c>
      <c r="H59" t="e">
        <f>MONTH(tblAttendanceLog[[#This Row],[Date]])</f>
        <v>#VALUE!</v>
      </c>
    </row>
    <row r="60" spans="1:13" x14ac:dyDescent="0.25">
      <c r="A60" s="1"/>
      <c r="G60" t="e">
        <f>WEEKNUM(tblAttendanceLog[[#This Row],[Date]])</f>
        <v>#VALUE!</v>
      </c>
      <c r="H60" t="e">
        <f>MONTH(tblAttendanceLog[[#This Row],[Date]])</f>
        <v>#VALUE!</v>
      </c>
    </row>
    <row r="61" spans="1:13" x14ac:dyDescent="0.25">
      <c r="A61" s="1"/>
      <c r="G61" t="e">
        <f>WEEKNUM(tblAttendanceLog[[#This Row],[Date]])</f>
        <v>#VALUE!</v>
      </c>
      <c r="H61" t="e">
        <f>MONTH(tblAttendanceLog[[#This Row],[Date]])</f>
        <v>#VALUE!</v>
      </c>
    </row>
    <row r="62" spans="1:13" x14ac:dyDescent="0.25">
      <c r="A62" s="1"/>
    </row>
    <row r="63" spans="1:13" x14ac:dyDescent="0.25">
      <c r="A63" s="1"/>
    </row>
    <row r="64" spans="1:13"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sheetData>
  <dataValidations count="1">
    <dataValidation type="whole" operator="greaterThanOrEqual" allowBlank="1" showInputMessage="1" showErrorMessage="1" sqref="D2:F57" xr:uid="{F67963A2-600A-4E5E-82C4-9EF6BB7FB424}">
      <formula1>0</formula1>
    </dataValidation>
  </dataValidations>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A84AA-02B2-45E2-BC0D-98A4DBADCD27}">
  <dimension ref="C3:AB73"/>
  <sheetViews>
    <sheetView workbookViewId="0">
      <selection activeCell="M25" sqref="M25"/>
    </sheetView>
  </sheetViews>
  <sheetFormatPr defaultRowHeight="15" x14ac:dyDescent="0.25"/>
  <cols>
    <col min="3" max="3" width="10.85546875" bestFit="1" customWidth="1"/>
    <col min="4" max="4" width="8.85546875" hidden="1" customWidth="1"/>
    <col min="5" max="7" width="11.140625" customWidth="1"/>
    <col min="10" max="10" width="10.85546875" bestFit="1" customWidth="1"/>
    <col min="11" max="11" width="8.85546875" hidden="1" customWidth="1"/>
    <col min="12" max="14" width="11.140625" customWidth="1"/>
    <col min="17" max="17" width="10.85546875" bestFit="1" customWidth="1"/>
    <col min="18" max="18" width="12.7109375" hidden="1" customWidth="1"/>
    <col min="19" max="21" width="11.140625" customWidth="1"/>
    <col min="24" max="24" width="10.85546875" bestFit="1" customWidth="1"/>
    <col min="25" max="25" width="0" hidden="1" customWidth="1"/>
    <col min="26" max="28" width="10.85546875" customWidth="1"/>
  </cols>
  <sheetData>
    <row r="3" spans="3:28" ht="30" x14ac:dyDescent="0.25">
      <c r="C3" s="11" t="s">
        <v>16</v>
      </c>
      <c r="D3" s="12"/>
      <c r="E3" s="12"/>
      <c r="F3" s="12"/>
      <c r="G3" s="13"/>
      <c r="H3" s="3" t="s">
        <v>17</v>
      </c>
      <c r="J3" s="19" t="s">
        <v>18</v>
      </c>
      <c r="K3" s="20"/>
      <c r="L3" s="20"/>
      <c r="M3" s="20"/>
      <c r="N3" s="21"/>
      <c r="O3" t="s">
        <v>17</v>
      </c>
      <c r="Q3" s="19" t="s">
        <v>19</v>
      </c>
      <c r="R3" s="20"/>
      <c r="S3" s="20"/>
      <c r="T3" s="20"/>
      <c r="U3" s="21"/>
      <c r="X3" s="19" t="s">
        <v>20</v>
      </c>
      <c r="Y3" s="20"/>
      <c r="Z3" s="20"/>
      <c r="AA3" s="20"/>
      <c r="AB3" s="21"/>
    </row>
    <row r="4" spans="3:28" s="6" customFormat="1" ht="60" x14ac:dyDescent="0.25">
      <c r="C4" s="14"/>
      <c r="E4" s="9" t="s">
        <v>7</v>
      </c>
      <c r="F4" s="9" t="s">
        <v>8</v>
      </c>
      <c r="G4" s="15" t="s">
        <v>9</v>
      </c>
      <c r="H4" s="9"/>
      <c r="I4" s="9"/>
      <c r="J4" s="22"/>
      <c r="K4" s="9"/>
      <c r="L4" s="9" t="s">
        <v>7</v>
      </c>
      <c r="M4" s="9" t="s">
        <v>8</v>
      </c>
      <c r="N4" s="15" t="s">
        <v>9</v>
      </c>
      <c r="Q4" s="22"/>
      <c r="R4" s="9"/>
      <c r="S4" s="9" t="s">
        <v>7</v>
      </c>
      <c r="T4" s="9" t="s">
        <v>8</v>
      </c>
      <c r="U4" s="15" t="s">
        <v>9</v>
      </c>
      <c r="X4" s="22"/>
      <c r="Y4" s="9"/>
      <c r="Z4" s="9" t="s">
        <v>7</v>
      </c>
      <c r="AA4" s="9" t="s">
        <v>8</v>
      </c>
      <c r="AB4" s="15" t="s">
        <v>9</v>
      </c>
    </row>
    <row r="5" spans="3:28" x14ac:dyDescent="0.25">
      <c r="C5" s="16" t="s">
        <v>21</v>
      </c>
      <c r="D5">
        <v>1</v>
      </c>
      <c r="E5" s="17" t="str" cm="1">
        <f t="array" ref="E5">IFERROR(AVERAGE(_xlfn._xlws.FILTER(E$22:E$73,MONTH(_xlfn.ANCHORARRAY($C$22))=$D5)),"")</f>
        <v/>
      </c>
      <c r="F5" s="17" t="str" cm="1">
        <f t="array" ref="F5">IFERROR(AVERAGE(_xlfn._xlws.FILTER(F$22:F$73,MONTH(_xlfn.ANCHORARRAY($C$22))=$D5)),"")</f>
        <v/>
      </c>
      <c r="G5" s="18" t="str" cm="1">
        <f t="array" ref="G5">IFERROR(AVERAGE(_xlfn._xlws.FILTER(G$22:G$73,MONTH(_xlfn.ANCHORARRAY($C$22))=$D5)),"")</f>
        <v/>
      </c>
      <c r="J5" s="16" t="s">
        <v>21</v>
      </c>
      <c r="K5">
        <v>1</v>
      </c>
      <c r="L5" t="str" cm="1">
        <f t="array" ref="L5">IFERROR(AVERAGE(_xlfn._xlws.FILTER(L$22:L$73,MONTH(_xlfn.ANCHORARRAY($J$22))=$K5)),"")</f>
        <v/>
      </c>
      <c r="M5" t="str" cm="1">
        <f t="array" ref="M5">IFERROR(AVERAGE(_xlfn._xlws.FILTER(M$22:M$73,MONTH(_xlfn.ANCHORARRAY($J$22))=$K5)),"")</f>
        <v/>
      </c>
      <c r="N5" s="23" t="str" cm="1">
        <f t="array" ref="N5">IFERROR(AVERAGE(_xlfn._xlws.FILTER(N$22:N$73,MONTH(_xlfn.ANCHORARRAY($J$22))=$K5)),"")</f>
        <v/>
      </c>
      <c r="Q5" s="16" t="s">
        <v>21</v>
      </c>
      <c r="R5">
        <v>1</v>
      </c>
      <c r="S5" s="17" t="str" cm="1">
        <f t="array" ref="S5">IFERROR(AVERAGE(_xlfn._xlws.FILTER(tblAttendanceLog[In-Person Attendance],(MONTH(tblAttendanceLog[[Date]:[Date]])=VALUE($R5)),"")),"")</f>
        <v/>
      </c>
      <c r="T5" t="str" cm="1">
        <f t="array" ref="T5">IFERROR(AVERAGE(_xlfn._xlws.FILTER(tblAttendanceLog[Online Attendance],(MONTH(tblAttendanceLog[[Date]:[Date]])=VALUE($R5)),"")),"")</f>
        <v/>
      </c>
      <c r="U5" s="23" t="str" cm="1">
        <f t="array" ref="U5">IFERROR(AVERAGE(_xlfn._xlws.FILTER(tblAttendanceLog[Sunday School Attendance],(MONTH(tblAttendanceLog[[Date]:[Date]])=VALUE($R5)),"")),"")</f>
        <v/>
      </c>
      <c r="X5" s="16" t="s">
        <v>21</v>
      </c>
      <c r="Y5">
        <v>1</v>
      </c>
      <c r="Z5" s="17" t="str" cm="1">
        <f t="array" ref="Z5">IFERROR(AVERAGE(_xlfn._xlws.FILTER(tblAttendanceLog[In-Person Attendance],(MONTH(tblAttendanceLog[[Date]:[Date]])=VALUE($Y5))*(WEEKDAY(tblAttendanceLog[[Date]:[Date]])=1),"")),"")</f>
        <v/>
      </c>
      <c r="AA5" t="str" cm="1">
        <f t="array" ref="AA5">IFERROR(AVERAGE(_xlfn._xlws.FILTER(tblAttendanceLog[Online Attendance],(MONTH(tblAttendanceLog[[Date]:[Date]])=VALUE($Y5))*(WEEKDAY(tblAttendanceLog[[Date]:[Date]])=1),"")),"")</f>
        <v/>
      </c>
      <c r="AB5" s="23" t="str" cm="1">
        <f t="array" ref="AB5">IFERROR(AVERAGE(_xlfn._xlws.FILTER(tblAttendanceLog[Sunday School Attendance],(MONTH(tblAttendanceLog[[Date]:[Date]])=VALUE($Y5))*(WEEKDAY(tblAttendanceLog[[Date]:[Date]])=1),"")),"")</f>
        <v/>
      </c>
    </row>
    <row r="6" spans="3:28" x14ac:dyDescent="0.25">
      <c r="C6" s="16" t="s">
        <v>22</v>
      </c>
      <c r="D6">
        <v>2</v>
      </c>
      <c r="E6" s="17" t="str" cm="1">
        <f t="array" ref="E6">IFERROR(AVERAGE(_xlfn._xlws.FILTER(E$22:E$73,MONTH(_xlfn.ANCHORARRAY($C$22))=$D6)),"")</f>
        <v/>
      </c>
      <c r="F6" s="17" t="str" cm="1">
        <f t="array" ref="F6">IFERROR(AVERAGE(_xlfn._xlws.FILTER(F$22:F$73,MONTH(_xlfn.ANCHORARRAY($C$22))=$D6)),"")</f>
        <v/>
      </c>
      <c r="G6" s="18" t="str" cm="1">
        <f t="array" ref="G6">IFERROR(AVERAGE(_xlfn._xlws.FILTER(G$22:G$73,MONTH(_xlfn.ANCHORARRAY($C$22))=$D6)),"")</f>
        <v/>
      </c>
      <c r="J6" s="16" t="s">
        <v>22</v>
      </c>
      <c r="K6">
        <v>2</v>
      </c>
      <c r="L6" t="str" cm="1">
        <f t="array" ref="L6">IFERROR(AVERAGE(_xlfn._xlws.FILTER(L$22:L$73,MONTH(_xlfn.ANCHORARRAY($J$22))=$K6)),"")</f>
        <v/>
      </c>
      <c r="M6" t="str" cm="1">
        <f t="array" ref="M6">IFERROR(AVERAGE(_xlfn._xlws.FILTER(M$22:M$73,MONTH(_xlfn.ANCHORARRAY($J$22))=$K6)),"")</f>
        <v/>
      </c>
      <c r="N6" s="23" t="str" cm="1">
        <f t="array" ref="N6">IFERROR(AVERAGE(_xlfn._xlws.FILTER(N$22:N$73,MONTH(_xlfn.ANCHORARRAY($J$22))=$K6)),"")</f>
        <v/>
      </c>
      <c r="Q6" s="16" t="s">
        <v>22</v>
      </c>
      <c r="R6">
        <v>2</v>
      </c>
      <c r="S6" s="17" t="str" cm="1">
        <f t="array" ref="S6">IFERROR(AVERAGE(_xlfn._xlws.FILTER(tblAttendanceLog[In-Person Attendance],(MONTH(tblAttendanceLog[[Date]:[Date]])=VALUE($R6)),"")),"")</f>
        <v/>
      </c>
      <c r="T6" t="str" cm="1">
        <f t="array" ref="T6">IFERROR(AVERAGE(_xlfn._xlws.FILTER(tblAttendanceLog[Online Attendance],(MONTH(tblAttendanceLog[[Date]:[Date]])=VALUE($R6)),"")),"")</f>
        <v/>
      </c>
      <c r="U6" s="23" t="str" cm="1">
        <f t="array" ref="U6">IFERROR(AVERAGE(_xlfn._xlws.FILTER(tblAttendanceLog[Sunday School Attendance],(MONTH(tblAttendanceLog[[Date]:[Date]])=VALUE($R6)),"")),"")</f>
        <v/>
      </c>
      <c r="X6" s="16" t="s">
        <v>22</v>
      </c>
      <c r="Y6">
        <v>2</v>
      </c>
      <c r="Z6" s="17" t="str" cm="1">
        <f t="array" ref="Z6">IFERROR(AVERAGE(_xlfn._xlws.FILTER(tblAttendanceLog[In-Person Attendance],(MONTH(tblAttendanceLog[[Date]:[Date]])=VALUE($Y6))*(WEEKDAY(tblAttendanceLog[[Date]:[Date]])=1),"")),"")</f>
        <v/>
      </c>
      <c r="AA6" t="str" cm="1">
        <f t="array" ref="AA6">IFERROR(AVERAGE(_xlfn._xlws.FILTER(tblAttendanceLog[Online Attendance],(MONTH(tblAttendanceLog[[Date]:[Date]])=VALUE($Y6))*(WEEKDAY(tblAttendanceLog[[Date]:[Date]])=1),"")),"")</f>
        <v/>
      </c>
      <c r="AB6" s="23" t="str" cm="1">
        <f t="array" ref="AB6">IFERROR(AVERAGE(_xlfn._xlws.FILTER(tblAttendanceLog[Sunday School Attendance],(MONTH(tblAttendanceLog[[Date]:[Date]])=VALUE($Y6))*(WEEKDAY(tblAttendanceLog[[Date]:[Date]])=1),"")),"")</f>
        <v/>
      </c>
    </row>
    <row r="7" spans="3:28" x14ac:dyDescent="0.25">
      <c r="C7" s="16" t="s">
        <v>23</v>
      </c>
      <c r="D7">
        <v>3</v>
      </c>
      <c r="E7" s="17" t="str" cm="1">
        <f t="array" ref="E7">IFERROR(AVERAGE(_xlfn._xlws.FILTER(E$22:E$73,MONTH(_xlfn.ANCHORARRAY($C$22))=$D7)),"")</f>
        <v/>
      </c>
      <c r="F7" s="17" t="str" cm="1">
        <f t="array" ref="F7">IFERROR(AVERAGE(_xlfn._xlws.FILTER(F$22:F$73,MONTH(_xlfn.ANCHORARRAY($C$22))=$D7)),"")</f>
        <v/>
      </c>
      <c r="G7" s="18" t="str" cm="1">
        <f t="array" ref="G7">IFERROR(AVERAGE(_xlfn._xlws.FILTER(G$22:G$73,MONTH(_xlfn.ANCHORARRAY($C$22))=$D7)),"")</f>
        <v/>
      </c>
      <c r="J7" s="16" t="s">
        <v>23</v>
      </c>
      <c r="K7">
        <v>3</v>
      </c>
      <c r="L7" t="str" cm="1">
        <f t="array" ref="L7">IFERROR(AVERAGE(_xlfn._xlws.FILTER(L$22:L$73,MONTH(_xlfn.ANCHORARRAY($J$22))=$K7)),"")</f>
        <v/>
      </c>
      <c r="M7" t="str" cm="1">
        <f t="array" ref="M7">IFERROR(AVERAGE(_xlfn._xlws.FILTER(M$22:M$73,MONTH(_xlfn.ANCHORARRAY($J$22))=$K7)),"")</f>
        <v/>
      </c>
      <c r="N7" s="23" t="str" cm="1">
        <f t="array" ref="N7">IFERROR(AVERAGE(_xlfn._xlws.FILTER(N$22:N$73,MONTH(_xlfn.ANCHORARRAY($J$22))=$K7)),"")</f>
        <v/>
      </c>
      <c r="Q7" s="16" t="s">
        <v>23</v>
      </c>
      <c r="R7">
        <v>3</v>
      </c>
      <c r="S7" s="17" t="str" cm="1">
        <f t="array" ref="S7">IFERROR(AVERAGE(_xlfn._xlws.FILTER(tblAttendanceLog[In-Person Attendance],(MONTH(tblAttendanceLog[[Date]:[Date]])=VALUE($R7)),"")),"")</f>
        <v/>
      </c>
      <c r="T7" t="str" cm="1">
        <f t="array" ref="T7">IFERROR(AVERAGE(_xlfn._xlws.FILTER(tblAttendanceLog[Online Attendance],(MONTH(tblAttendanceLog[[Date]:[Date]])=VALUE($R7)),"")),"")</f>
        <v/>
      </c>
      <c r="U7" s="23" t="str" cm="1">
        <f t="array" ref="U7">IFERROR(AVERAGE(_xlfn._xlws.FILTER(tblAttendanceLog[Sunday School Attendance],(MONTH(tblAttendanceLog[[Date]:[Date]])=VALUE($R7)),"")),"")</f>
        <v/>
      </c>
      <c r="X7" s="16" t="s">
        <v>23</v>
      </c>
      <c r="Y7">
        <v>3</v>
      </c>
      <c r="Z7" s="17" t="str" cm="1">
        <f t="array" ref="Z7">IFERROR(AVERAGE(_xlfn._xlws.FILTER(tblAttendanceLog[In-Person Attendance],(MONTH(tblAttendanceLog[[Date]:[Date]])=VALUE($Y7))*(WEEKDAY(tblAttendanceLog[[Date]:[Date]])=1),"")),"")</f>
        <v/>
      </c>
      <c r="AA7" t="str" cm="1">
        <f t="array" ref="AA7">IFERROR(AVERAGE(_xlfn._xlws.FILTER(tblAttendanceLog[Online Attendance],(MONTH(tblAttendanceLog[[Date]:[Date]])=VALUE($Y7))*(WEEKDAY(tblAttendanceLog[[Date]:[Date]])=1),"")),"")</f>
        <v/>
      </c>
      <c r="AB7" s="23" t="str" cm="1">
        <f t="array" ref="AB7">IFERROR(AVERAGE(_xlfn._xlws.FILTER(tblAttendanceLog[Sunday School Attendance],(MONTH(tblAttendanceLog[[Date]:[Date]])=VALUE($Y7))*(WEEKDAY(tblAttendanceLog[[Date]:[Date]])=1),"")),"")</f>
        <v/>
      </c>
    </row>
    <row r="8" spans="3:28" x14ac:dyDescent="0.25">
      <c r="C8" s="16" t="s">
        <v>24</v>
      </c>
      <c r="D8">
        <v>4</v>
      </c>
      <c r="E8" s="17" t="str" cm="1">
        <f t="array" ref="E8">IFERROR(AVERAGE(_xlfn._xlws.FILTER(E$22:E$73,MONTH(_xlfn.ANCHORARRAY($C$22))=$D8)),"")</f>
        <v/>
      </c>
      <c r="F8" s="17" t="str" cm="1">
        <f t="array" ref="F8">IFERROR(AVERAGE(_xlfn._xlws.FILTER(F$22:F$73,MONTH(_xlfn.ANCHORARRAY($C$22))=$D8)),"")</f>
        <v/>
      </c>
      <c r="G8" s="18" t="str" cm="1">
        <f t="array" ref="G8">IFERROR(AVERAGE(_xlfn._xlws.FILTER(G$22:G$73,MONTH(_xlfn.ANCHORARRAY($C$22))=$D8)),"")</f>
        <v/>
      </c>
      <c r="J8" s="16" t="s">
        <v>24</v>
      </c>
      <c r="K8">
        <v>4</v>
      </c>
      <c r="L8" t="str" cm="1">
        <f t="array" ref="L8">IFERROR(AVERAGE(_xlfn._xlws.FILTER(L$22:L$73,MONTH(_xlfn.ANCHORARRAY($J$22))=$K8)),"")</f>
        <v/>
      </c>
      <c r="M8" t="str" cm="1">
        <f t="array" ref="M8">IFERROR(AVERAGE(_xlfn._xlws.FILTER(M$22:M$73,MONTH(_xlfn.ANCHORARRAY($J$22))=$K8)),"")</f>
        <v/>
      </c>
      <c r="N8" s="23" t="str" cm="1">
        <f t="array" ref="N8">IFERROR(AVERAGE(_xlfn._xlws.FILTER(N$22:N$73,MONTH(_xlfn.ANCHORARRAY($J$22))=$K8)),"")</f>
        <v/>
      </c>
      <c r="Q8" s="16" t="s">
        <v>24</v>
      </c>
      <c r="R8">
        <v>4</v>
      </c>
      <c r="S8" s="17" t="str" cm="1">
        <f t="array" ref="S8">IFERROR(AVERAGE(_xlfn._xlws.FILTER(tblAttendanceLog[In-Person Attendance],(MONTH(tblAttendanceLog[[Date]:[Date]])=VALUE($R8)),"")),"")</f>
        <v/>
      </c>
      <c r="T8" t="str" cm="1">
        <f t="array" ref="T8">IFERROR(AVERAGE(_xlfn._xlws.FILTER(tblAttendanceLog[Online Attendance],(MONTH(tblAttendanceLog[[Date]:[Date]])=VALUE($R8)),"")),"")</f>
        <v/>
      </c>
      <c r="U8" s="23" t="str" cm="1">
        <f t="array" ref="U8">IFERROR(AVERAGE(_xlfn._xlws.FILTER(tblAttendanceLog[Sunday School Attendance],(MONTH(tblAttendanceLog[[Date]:[Date]])=VALUE($R8)),"")),"")</f>
        <v/>
      </c>
      <c r="X8" s="16" t="s">
        <v>24</v>
      </c>
      <c r="Y8">
        <v>4</v>
      </c>
      <c r="Z8" s="17" t="str" cm="1">
        <f t="array" ref="Z8">IFERROR(AVERAGE(_xlfn._xlws.FILTER(tblAttendanceLog[In-Person Attendance],(MONTH(tblAttendanceLog[[Date]:[Date]])=VALUE($Y8))*(WEEKDAY(tblAttendanceLog[[Date]:[Date]])=1),"")),"")</f>
        <v/>
      </c>
      <c r="AA8" t="str" cm="1">
        <f t="array" ref="AA8">IFERROR(AVERAGE(_xlfn._xlws.FILTER(tblAttendanceLog[Online Attendance],(MONTH(tblAttendanceLog[[Date]:[Date]])=VALUE($Y8))*(WEEKDAY(tblAttendanceLog[[Date]:[Date]])=1),"")),"")</f>
        <v/>
      </c>
      <c r="AB8" s="23" t="str" cm="1">
        <f t="array" ref="AB8">IFERROR(AVERAGE(_xlfn._xlws.FILTER(tblAttendanceLog[Sunday School Attendance],(MONTH(tblAttendanceLog[[Date]:[Date]])=VALUE($Y8))*(WEEKDAY(tblAttendanceLog[[Date]:[Date]])=1),"")),"")</f>
        <v/>
      </c>
    </row>
    <row r="9" spans="3:28" x14ac:dyDescent="0.25">
      <c r="C9" s="16" t="s">
        <v>25</v>
      </c>
      <c r="D9">
        <v>5</v>
      </c>
      <c r="E9" s="17" t="str" cm="1">
        <f t="array" ref="E9">IFERROR(AVERAGE(_xlfn._xlws.FILTER(E$22:E$73,MONTH(_xlfn.ANCHORARRAY($C$22))=$D9)),"")</f>
        <v/>
      </c>
      <c r="F9" s="17" t="str" cm="1">
        <f t="array" ref="F9">IFERROR(AVERAGE(_xlfn._xlws.FILTER(F$22:F$73,MONTH(_xlfn.ANCHORARRAY($C$22))=$D9)),"")</f>
        <v/>
      </c>
      <c r="G9" s="18" t="str" cm="1">
        <f t="array" ref="G9">IFERROR(AVERAGE(_xlfn._xlws.FILTER(G$22:G$73,MONTH(_xlfn.ANCHORARRAY($C$22))=$D9)),"")</f>
        <v/>
      </c>
      <c r="J9" s="16" t="s">
        <v>25</v>
      </c>
      <c r="K9">
        <v>5</v>
      </c>
      <c r="L9" t="str" cm="1">
        <f t="array" ref="L9">IFERROR(AVERAGE(_xlfn._xlws.FILTER(L$22:L$73,MONTH(_xlfn.ANCHORARRAY($J$22))=$K9)),"")</f>
        <v/>
      </c>
      <c r="M9" t="str" cm="1">
        <f t="array" ref="M9">IFERROR(AVERAGE(_xlfn._xlws.FILTER(M$22:M$73,MONTH(_xlfn.ANCHORARRAY($J$22))=$K9)),"")</f>
        <v/>
      </c>
      <c r="N9" s="23" t="str" cm="1">
        <f t="array" ref="N9">IFERROR(AVERAGE(_xlfn._xlws.FILTER(N$22:N$73,MONTH(_xlfn.ANCHORARRAY($J$22))=$K9)),"")</f>
        <v/>
      </c>
      <c r="Q9" s="16" t="s">
        <v>25</v>
      </c>
      <c r="R9">
        <v>5</v>
      </c>
      <c r="S9" s="17" t="str" cm="1">
        <f t="array" ref="S9">IFERROR(AVERAGE(_xlfn._xlws.FILTER(tblAttendanceLog[In-Person Attendance],(MONTH(tblAttendanceLog[[Date]:[Date]])=VALUE($R9)),"")),"")</f>
        <v/>
      </c>
      <c r="T9" t="str" cm="1">
        <f t="array" ref="T9">IFERROR(AVERAGE(_xlfn._xlws.FILTER(tblAttendanceLog[Online Attendance],(MONTH(tblAttendanceLog[[Date]:[Date]])=VALUE($R9)),"")),"")</f>
        <v/>
      </c>
      <c r="U9" s="23" t="str" cm="1">
        <f t="array" ref="U9">IFERROR(AVERAGE(_xlfn._xlws.FILTER(tblAttendanceLog[Sunday School Attendance],(MONTH(tblAttendanceLog[[Date]:[Date]])=VALUE($R9)),"")),"")</f>
        <v/>
      </c>
      <c r="X9" s="16" t="s">
        <v>25</v>
      </c>
      <c r="Y9">
        <v>5</v>
      </c>
      <c r="Z9" s="17" t="str" cm="1">
        <f t="array" ref="Z9">IFERROR(AVERAGE(_xlfn._xlws.FILTER(tblAttendanceLog[In-Person Attendance],(MONTH(tblAttendanceLog[[Date]:[Date]])=VALUE($Y9))*(WEEKDAY(tblAttendanceLog[[Date]:[Date]])=1),"")),"")</f>
        <v/>
      </c>
      <c r="AA9" t="str" cm="1">
        <f t="array" ref="AA9">IFERROR(AVERAGE(_xlfn._xlws.FILTER(tblAttendanceLog[Online Attendance],(MONTH(tblAttendanceLog[[Date]:[Date]])=VALUE($Y9))*(WEEKDAY(tblAttendanceLog[[Date]:[Date]])=1),"")),"")</f>
        <v/>
      </c>
      <c r="AB9" s="23" t="str" cm="1">
        <f t="array" ref="AB9">IFERROR(AVERAGE(_xlfn._xlws.FILTER(tblAttendanceLog[Sunday School Attendance],(MONTH(tblAttendanceLog[[Date]:[Date]])=VALUE($Y9))*(WEEKDAY(tblAttendanceLog[[Date]:[Date]])=1),"")),"")</f>
        <v/>
      </c>
    </row>
    <row r="10" spans="3:28" x14ac:dyDescent="0.25">
      <c r="C10" s="16" t="s">
        <v>26</v>
      </c>
      <c r="D10">
        <v>6</v>
      </c>
      <c r="E10" s="17" t="str" cm="1">
        <f t="array" ref="E10">IFERROR(AVERAGE(_xlfn._xlws.FILTER(E$22:E$73,MONTH(_xlfn.ANCHORARRAY($C$22))=$D10)),"")</f>
        <v/>
      </c>
      <c r="F10" s="17" t="str" cm="1">
        <f t="array" ref="F10">IFERROR(AVERAGE(_xlfn._xlws.FILTER(F$22:F$73,MONTH(_xlfn.ANCHORARRAY($C$22))=$D10)),"")</f>
        <v/>
      </c>
      <c r="G10" s="18" t="str" cm="1">
        <f t="array" ref="G10">IFERROR(AVERAGE(_xlfn._xlws.FILTER(G$22:G$73,MONTH(_xlfn.ANCHORARRAY($C$22))=$D10)),"")</f>
        <v/>
      </c>
      <c r="J10" s="16" t="s">
        <v>26</v>
      </c>
      <c r="K10">
        <v>6</v>
      </c>
      <c r="L10" t="str" cm="1">
        <f t="array" ref="L10">IFERROR(AVERAGE(_xlfn._xlws.FILTER(L$22:L$73,MONTH(_xlfn.ANCHORARRAY($J$22))=$K10)),"")</f>
        <v/>
      </c>
      <c r="M10" t="str" cm="1">
        <f t="array" ref="M10">IFERROR(AVERAGE(_xlfn._xlws.FILTER(M$22:M$73,MONTH(_xlfn.ANCHORARRAY($J$22))=$K10)),"")</f>
        <v/>
      </c>
      <c r="N10" s="23" t="str" cm="1">
        <f t="array" ref="N10">IFERROR(AVERAGE(_xlfn._xlws.FILTER(N$22:N$73,MONTH(_xlfn.ANCHORARRAY($J$22))=$K10)),"")</f>
        <v/>
      </c>
      <c r="Q10" s="16" t="s">
        <v>26</v>
      </c>
      <c r="R10">
        <v>6</v>
      </c>
      <c r="S10" s="17" t="str" cm="1">
        <f t="array" ref="S10">IFERROR(AVERAGE(_xlfn._xlws.FILTER(tblAttendanceLog[In-Person Attendance],(MONTH(tblAttendanceLog[[Date]:[Date]])=VALUE($R10)),"")),"")</f>
        <v/>
      </c>
      <c r="T10" t="str" cm="1">
        <f t="array" ref="T10">IFERROR(AVERAGE(_xlfn._xlws.FILTER(tblAttendanceLog[Online Attendance],(MONTH(tblAttendanceLog[[Date]:[Date]])=VALUE($R10)),"")),"")</f>
        <v/>
      </c>
      <c r="U10" s="23" t="str" cm="1">
        <f t="array" ref="U10">IFERROR(AVERAGE(_xlfn._xlws.FILTER(tblAttendanceLog[Sunday School Attendance],(MONTH(tblAttendanceLog[[Date]:[Date]])=VALUE($R10)),"")),"")</f>
        <v/>
      </c>
      <c r="X10" s="16" t="s">
        <v>26</v>
      </c>
      <c r="Y10">
        <v>6</v>
      </c>
      <c r="Z10" s="17" t="str" cm="1">
        <f t="array" ref="Z10">IFERROR(AVERAGE(_xlfn._xlws.FILTER(tblAttendanceLog[In-Person Attendance],(MONTH(tblAttendanceLog[[Date]:[Date]])=VALUE($Y10))*(WEEKDAY(tblAttendanceLog[[Date]:[Date]])=1),"")),"")</f>
        <v/>
      </c>
      <c r="AA10" t="str" cm="1">
        <f t="array" ref="AA10">IFERROR(AVERAGE(_xlfn._xlws.FILTER(tblAttendanceLog[Online Attendance],(MONTH(tblAttendanceLog[[Date]:[Date]])=VALUE($Y10))*(WEEKDAY(tblAttendanceLog[[Date]:[Date]])=1),"")),"")</f>
        <v/>
      </c>
      <c r="AB10" s="23" t="str" cm="1">
        <f t="array" ref="AB10">IFERROR(AVERAGE(_xlfn._xlws.FILTER(tblAttendanceLog[Sunday School Attendance],(MONTH(tblAttendanceLog[[Date]:[Date]])=VALUE($Y10))*(WEEKDAY(tblAttendanceLog[[Date]:[Date]])=1),"")),"")</f>
        <v/>
      </c>
    </row>
    <row r="11" spans="3:28" x14ac:dyDescent="0.25">
      <c r="C11" s="16" t="s">
        <v>27</v>
      </c>
      <c r="D11">
        <v>7</v>
      </c>
      <c r="E11" s="17" t="str" cm="1">
        <f t="array" ref="E11">IFERROR(AVERAGE(_xlfn._xlws.FILTER(E$22:E$73,MONTH(_xlfn.ANCHORARRAY($C$22))=$D11)),"")</f>
        <v/>
      </c>
      <c r="F11" s="17" t="str" cm="1">
        <f t="array" ref="F11">IFERROR(AVERAGE(_xlfn._xlws.FILTER(F$22:F$73,MONTH(_xlfn.ANCHORARRAY($C$22))=$D11)),"")</f>
        <v/>
      </c>
      <c r="G11" s="18" t="str" cm="1">
        <f t="array" ref="G11">IFERROR(AVERAGE(_xlfn._xlws.FILTER(G$22:G$73,MONTH(_xlfn.ANCHORARRAY($C$22))=$D11)),"")</f>
        <v/>
      </c>
      <c r="J11" s="16" t="s">
        <v>27</v>
      </c>
      <c r="K11">
        <v>7</v>
      </c>
      <c r="L11" t="str" cm="1">
        <f t="array" ref="L11">IFERROR(AVERAGE(_xlfn._xlws.FILTER(L$22:L$73,MONTH(_xlfn.ANCHORARRAY($J$22))=$K11)),"")</f>
        <v/>
      </c>
      <c r="M11" t="str" cm="1">
        <f t="array" ref="M11">IFERROR(AVERAGE(_xlfn._xlws.FILTER(M$22:M$73,MONTH(_xlfn.ANCHORARRAY($J$22))=$K11)),"")</f>
        <v/>
      </c>
      <c r="N11" s="23" t="str" cm="1">
        <f t="array" ref="N11">IFERROR(AVERAGE(_xlfn._xlws.FILTER(N$22:N$73,MONTH(_xlfn.ANCHORARRAY($J$22))=$K11)),"")</f>
        <v/>
      </c>
      <c r="Q11" s="16" t="s">
        <v>27</v>
      </c>
      <c r="R11">
        <v>7</v>
      </c>
      <c r="S11" s="17" t="str" cm="1">
        <f t="array" ref="S11">IFERROR(AVERAGE(_xlfn._xlws.FILTER(tblAttendanceLog[In-Person Attendance],(MONTH(tblAttendanceLog[[Date]:[Date]])=VALUE($R11)),"")),"")</f>
        <v/>
      </c>
      <c r="T11" t="str" cm="1">
        <f t="array" ref="T11">IFERROR(AVERAGE(_xlfn._xlws.FILTER(tblAttendanceLog[Online Attendance],(MONTH(tblAttendanceLog[[Date]:[Date]])=VALUE($R11)),"")),"")</f>
        <v/>
      </c>
      <c r="U11" s="23" t="str" cm="1">
        <f t="array" ref="U11">IFERROR(AVERAGE(_xlfn._xlws.FILTER(tblAttendanceLog[Sunday School Attendance],(MONTH(tblAttendanceLog[[Date]:[Date]])=VALUE($R11)),"")),"")</f>
        <v/>
      </c>
      <c r="X11" s="16" t="s">
        <v>27</v>
      </c>
      <c r="Y11">
        <v>7</v>
      </c>
      <c r="Z11" s="17" t="str" cm="1">
        <f t="array" ref="Z11">IFERROR(AVERAGE(_xlfn._xlws.FILTER(tblAttendanceLog[In-Person Attendance],(MONTH(tblAttendanceLog[[Date]:[Date]])=VALUE($Y11))*(WEEKDAY(tblAttendanceLog[[Date]:[Date]])=1),"")),"")</f>
        <v/>
      </c>
      <c r="AA11" t="str" cm="1">
        <f t="array" ref="AA11">IFERROR(AVERAGE(_xlfn._xlws.FILTER(tblAttendanceLog[Online Attendance],(MONTH(tblAttendanceLog[[Date]:[Date]])=VALUE($Y11))*(WEEKDAY(tblAttendanceLog[[Date]:[Date]])=1),"")),"")</f>
        <v/>
      </c>
      <c r="AB11" s="23" t="str" cm="1">
        <f t="array" ref="AB11">IFERROR(AVERAGE(_xlfn._xlws.FILTER(tblAttendanceLog[Sunday School Attendance],(MONTH(tblAttendanceLog[[Date]:[Date]])=VALUE($Y11))*(WEEKDAY(tblAttendanceLog[[Date]:[Date]])=1),"")),"")</f>
        <v/>
      </c>
    </row>
    <row r="12" spans="3:28" x14ac:dyDescent="0.25">
      <c r="C12" s="16" t="s">
        <v>28</v>
      </c>
      <c r="D12">
        <v>8</v>
      </c>
      <c r="E12" s="17" t="str" cm="1">
        <f t="array" ref="E12">IFERROR(AVERAGE(_xlfn._xlws.FILTER(E$22:E$73,MONTH(_xlfn.ANCHORARRAY($C$22))=$D12)),"")</f>
        <v/>
      </c>
      <c r="F12" s="17" t="str" cm="1">
        <f t="array" ref="F12">IFERROR(AVERAGE(_xlfn._xlws.FILTER(F$22:F$73,MONTH(_xlfn.ANCHORARRAY($C$22))=$D12)),"")</f>
        <v/>
      </c>
      <c r="G12" s="18" t="str" cm="1">
        <f t="array" ref="G12">IFERROR(AVERAGE(_xlfn._xlws.FILTER(G$22:G$73,MONTH(_xlfn.ANCHORARRAY($C$22))=$D12)),"")</f>
        <v/>
      </c>
      <c r="J12" s="16" t="s">
        <v>28</v>
      </c>
      <c r="K12">
        <v>8</v>
      </c>
      <c r="L12" t="str" cm="1">
        <f t="array" ref="L12">IFERROR(AVERAGE(_xlfn._xlws.FILTER(L$22:L$73,MONTH(_xlfn.ANCHORARRAY($J$22))=$K12)),"")</f>
        <v/>
      </c>
      <c r="M12" t="str" cm="1">
        <f t="array" ref="M12">IFERROR(AVERAGE(_xlfn._xlws.FILTER(M$22:M$73,MONTH(_xlfn.ANCHORARRAY($J$22))=$K12)),"")</f>
        <v/>
      </c>
      <c r="N12" s="23" t="str" cm="1">
        <f t="array" ref="N12">IFERROR(AVERAGE(_xlfn._xlws.FILTER(N$22:N$73,MONTH(_xlfn.ANCHORARRAY($J$22))=$K12)),"")</f>
        <v/>
      </c>
      <c r="Q12" s="16" t="s">
        <v>28</v>
      </c>
      <c r="R12">
        <v>8</v>
      </c>
      <c r="S12" s="17" t="str" cm="1">
        <f t="array" ref="S12">IFERROR(AVERAGE(_xlfn._xlws.FILTER(tblAttendanceLog[In-Person Attendance],(MONTH(tblAttendanceLog[[Date]:[Date]])=VALUE($R12)),"")),"")</f>
        <v/>
      </c>
      <c r="T12" t="str" cm="1">
        <f t="array" ref="T12">IFERROR(AVERAGE(_xlfn._xlws.FILTER(tblAttendanceLog[Online Attendance],(MONTH(tblAttendanceLog[[Date]:[Date]])=VALUE($R12)),"")),"")</f>
        <v/>
      </c>
      <c r="U12" s="23" t="str" cm="1">
        <f t="array" ref="U12">IFERROR(AVERAGE(_xlfn._xlws.FILTER(tblAttendanceLog[Sunday School Attendance],(MONTH(tblAttendanceLog[[Date]:[Date]])=VALUE($R12)),"")),"")</f>
        <v/>
      </c>
      <c r="X12" s="16" t="s">
        <v>28</v>
      </c>
      <c r="Y12">
        <v>8</v>
      </c>
      <c r="Z12" s="17" t="str" cm="1">
        <f t="array" ref="Z12">IFERROR(AVERAGE(_xlfn._xlws.FILTER(tblAttendanceLog[In-Person Attendance],(MONTH(tblAttendanceLog[[Date]:[Date]])=VALUE($Y12))*(WEEKDAY(tblAttendanceLog[[Date]:[Date]])=1),"")),"")</f>
        <v/>
      </c>
      <c r="AA12" t="str" cm="1">
        <f t="array" ref="AA12">IFERROR(AVERAGE(_xlfn._xlws.FILTER(tblAttendanceLog[Online Attendance],(MONTH(tblAttendanceLog[[Date]:[Date]])=VALUE($Y12))*(WEEKDAY(tblAttendanceLog[[Date]:[Date]])=1),"")),"")</f>
        <v/>
      </c>
      <c r="AB12" s="23" t="str" cm="1">
        <f t="array" ref="AB12">IFERROR(AVERAGE(_xlfn._xlws.FILTER(tblAttendanceLog[Sunday School Attendance],(MONTH(tblAttendanceLog[[Date]:[Date]])=VALUE($Y12))*(WEEKDAY(tblAttendanceLog[[Date]:[Date]])=1),"")),"")</f>
        <v/>
      </c>
    </row>
    <row r="13" spans="3:28" x14ac:dyDescent="0.25">
      <c r="C13" s="16" t="s">
        <v>29</v>
      </c>
      <c r="D13">
        <v>9</v>
      </c>
      <c r="E13" s="17" t="str" cm="1">
        <f t="array" ref="E13">IFERROR(AVERAGE(_xlfn._xlws.FILTER(E$22:E$73,MONTH(_xlfn.ANCHORARRAY($C$22))=$D13)),"")</f>
        <v/>
      </c>
      <c r="F13" s="17" t="str" cm="1">
        <f t="array" ref="F13">IFERROR(AVERAGE(_xlfn._xlws.FILTER(F$22:F$73,MONTH(_xlfn.ANCHORARRAY($C$22))=$D13)),"")</f>
        <v/>
      </c>
      <c r="G13" s="18" t="str" cm="1">
        <f t="array" ref="G13">IFERROR(AVERAGE(_xlfn._xlws.FILTER(G$22:G$73,MONTH(_xlfn.ANCHORARRAY($C$22))=$D13)),"")</f>
        <v/>
      </c>
      <c r="J13" s="16" t="s">
        <v>29</v>
      </c>
      <c r="K13">
        <v>9</v>
      </c>
      <c r="L13" t="str" cm="1">
        <f t="array" ref="L13">IFERROR(AVERAGE(_xlfn._xlws.FILTER(L$22:L$73,MONTH(_xlfn.ANCHORARRAY($J$22))=$K13)),"")</f>
        <v/>
      </c>
      <c r="M13" t="str" cm="1">
        <f t="array" ref="M13">IFERROR(AVERAGE(_xlfn._xlws.FILTER(M$22:M$73,MONTH(_xlfn.ANCHORARRAY($J$22))=$K13)),"")</f>
        <v/>
      </c>
      <c r="N13" s="23" t="str" cm="1">
        <f t="array" ref="N13">IFERROR(AVERAGE(_xlfn._xlws.FILTER(N$22:N$73,MONTH(_xlfn.ANCHORARRAY($J$22))=$K13)),"")</f>
        <v/>
      </c>
      <c r="Q13" s="16" t="s">
        <v>29</v>
      </c>
      <c r="R13">
        <v>9</v>
      </c>
      <c r="S13" s="17" t="str" cm="1">
        <f t="array" ref="S13">IFERROR(AVERAGE(_xlfn._xlws.FILTER(tblAttendanceLog[In-Person Attendance],(MONTH(tblAttendanceLog[[Date]:[Date]])=VALUE($R13)),"")),"")</f>
        <v/>
      </c>
      <c r="T13" t="str" cm="1">
        <f t="array" ref="T13">IFERROR(AVERAGE(_xlfn._xlws.FILTER(tblAttendanceLog[Online Attendance],(MONTH(tblAttendanceLog[[Date]:[Date]])=VALUE($R13)),"")),"")</f>
        <v/>
      </c>
      <c r="U13" s="23" t="str" cm="1">
        <f t="array" ref="U13">IFERROR(AVERAGE(_xlfn._xlws.FILTER(tblAttendanceLog[Sunday School Attendance],(MONTH(tblAttendanceLog[[Date]:[Date]])=VALUE($R13)),"")),"")</f>
        <v/>
      </c>
      <c r="X13" s="16" t="s">
        <v>29</v>
      </c>
      <c r="Y13">
        <v>9</v>
      </c>
      <c r="Z13" s="17" t="str" cm="1">
        <f t="array" ref="Z13">IFERROR(AVERAGE(_xlfn._xlws.FILTER(tblAttendanceLog[In-Person Attendance],(MONTH(tblAttendanceLog[[Date]:[Date]])=VALUE($Y13))*(WEEKDAY(tblAttendanceLog[[Date]:[Date]])=1),"")),"")</f>
        <v/>
      </c>
      <c r="AA13" t="str" cm="1">
        <f t="array" ref="AA13">IFERROR(AVERAGE(_xlfn._xlws.FILTER(tblAttendanceLog[Online Attendance],(MONTH(tblAttendanceLog[[Date]:[Date]])=VALUE($Y13))*(WEEKDAY(tblAttendanceLog[[Date]:[Date]])=1),"")),"")</f>
        <v/>
      </c>
      <c r="AB13" s="23" t="str" cm="1">
        <f t="array" ref="AB13">IFERROR(AVERAGE(_xlfn._xlws.FILTER(tblAttendanceLog[Sunday School Attendance],(MONTH(tblAttendanceLog[[Date]:[Date]])=VALUE($Y13))*(WEEKDAY(tblAttendanceLog[[Date]:[Date]])=1),"")),"")</f>
        <v/>
      </c>
    </row>
    <row r="14" spans="3:28" x14ac:dyDescent="0.25">
      <c r="C14" s="16" t="s">
        <v>30</v>
      </c>
      <c r="D14">
        <v>10</v>
      </c>
      <c r="E14" s="17" t="str" cm="1">
        <f t="array" ref="E14">IFERROR(AVERAGE(_xlfn._xlws.FILTER(E$22:E$73,MONTH(_xlfn.ANCHORARRAY($C$22))=$D14)),"")</f>
        <v/>
      </c>
      <c r="F14" s="17" t="str" cm="1">
        <f t="array" ref="F14">IFERROR(AVERAGE(_xlfn._xlws.FILTER(F$22:F$73,MONTH(_xlfn.ANCHORARRAY($C$22))=$D14)),"")</f>
        <v/>
      </c>
      <c r="G14" s="18" t="str" cm="1">
        <f t="array" ref="G14">IFERROR(AVERAGE(_xlfn._xlws.FILTER(G$22:G$73,MONTH(_xlfn.ANCHORARRAY($C$22))=$D14)),"")</f>
        <v/>
      </c>
      <c r="J14" s="16" t="s">
        <v>30</v>
      </c>
      <c r="K14">
        <v>10</v>
      </c>
      <c r="L14" t="str" cm="1">
        <f t="array" ref="L14">IFERROR(AVERAGE(_xlfn._xlws.FILTER(L$22:L$73,MONTH(_xlfn.ANCHORARRAY($J$22))=$K14)),"")</f>
        <v/>
      </c>
      <c r="M14" t="str" cm="1">
        <f t="array" ref="M14">IFERROR(AVERAGE(_xlfn._xlws.FILTER(M$22:M$73,MONTH(_xlfn.ANCHORARRAY($J$22))=$K14)),"")</f>
        <v/>
      </c>
      <c r="N14" s="23" t="str" cm="1">
        <f t="array" ref="N14">IFERROR(AVERAGE(_xlfn._xlws.FILTER(N$22:N$73,MONTH(_xlfn.ANCHORARRAY($J$22))=$K14)),"")</f>
        <v/>
      </c>
      <c r="Q14" s="16" t="s">
        <v>30</v>
      </c>
      <c r="R14">
        <v>10</v>
      </c>
      <c r="S14" s="17" t="str" cm="1">
        <f t="array" ref="S14">IFERROR(AVERAGE(_xlfn._xlws.FILTER(tblAttendanceLog[In-Person Attendance],(MONTH(tblAttendanceLog[[Date]:[Date]])=VALUE($R14)),"")),"")</f>
        <v/>
      </c>
      <c r="T14" t="str" cm="1">
        <f t="array" ref="T14">IFERROR(AVERAGE(_xlfn._xlws.FILTER(tblAttendanceLog[Online Attendance],(MONTH(tblAttendanceLog[[Date]:[Date]])=VALUE($R14)),"")),"")</f>
        <v/>
      </c>
      <c r="U14" s="23" t="str" cm="1">
        <f t="array" ref="U14">IFERROR(AVERAGE(_xlfn._xlws.FILTER(tblAttendanceLog[Sunday School Attendance],(MONTH(tblAttendanceLog[[Date]:[Date]])=VALUE($R14)),"")),"")</f>
        <v/>
      </c>
      <c r="X14" s="16" t="s">
        <v>30</v>
      </c>
      <c r="Y14">
        <v>10</v>
      </c>
      <c r="Z14" s="17" t="str" cm="1">
        <f t="array" ref="Z14">IFERROR(AVERAGE(_xlfn._xlws.FILTER(tblAttendanceLog[In-Person Attendance],(MONTH(tblAttendanceLog[[Date]:[Date]])=VALUE($Y14))*(WEEKDAY(tblAttendanceLog[[Date]:[Date]])=1),"")),"")</f>
        <v/>
      </c>
      <c r="AA14" t="str" cm="1">
        <f t="array" ref="AA14">IFERROR(AVERAGE(_xlfn._xlws.FILTER(tblAttendanceLog[Online Attendance],(MONTH(tblAttendanceLog[[Date]:[Date]])=VALUE($Y14))*(WEEKDAY(tblAttendanceLog[[Date]:[Date]])=1),"")),"")</f>
        <v/>
      </c>
      <c r="AB14" s="23" t="str" cm="1">
        <f t="array" ref="AB14">IFERROR(AVERAGE(_xlfn._xlws.FILTER(tblAttendanceLog[Sunday School Attendance],(MONTH(tblAttendanceLog[[Date]:[Date]])=VALUE($Y14))*(WEEKDAY(tblAttendanceLog[[Date]:[Date]])=1),"")),"")</f>
        <v/>
      </c>
    </row>
    <row r="15" spans="3:28" x14ac:dyDescent="0.25">
      <c r="C15" s="16" t="s">
        <v>31</v>
      </c>
      <c r="D15">
        <v>11</v>
      </c>
      <c r="E15" s="17" t="str" cm="1">
        <f t="array" ref="E15">IFERROR(AVERAGE(_xlfn._xlws.FILTER(E$22:E$73,MONTH(_xlfn.ANCHORARRAY($C$22))=$D15)),"")</f>
        <v/>
      </c>
      <c r="F15" s="17" t="str" cm="1">
        <f t="array" ref="F15">IFERROR(AVERAGE(_xlfn._xlws.FILTER(F$22:F$73,MONTH(_xlfn.ANCHORARRAY($C$22))=$D15)),"")</f>
        <v/>
      </c>
      <c r="G15" s="18" t="str" cm="1">
        <f t="array" ref="G15">IFERROR(AVERAGE(_xlfn._xlws.FILTER(G$22:G$73,MONTH(_xlfn.ANCHORARRAY($C$22))=$D15)),"")</f>
        <v/>
      </c>
      <c r="J15" s="16" t="s">
        <v>31</v>
      </c>
      <c r="K15">
        <v>11</v>
      </c>
      <c r="L15" t="str" cm="1">
        <f t="array" ref="L15">IFERROR(AVERAGE(_xlfn._xlws.FILTER(L$22:L$73,MONTH(_xlfn.ANCHORARRAY($J$22))=$K15)),"")</f>
        <v/>
      </c>
      <c r="M15" t="str" cm="1">
        <f t="array" ref="M15">IFERROR(AVERAGE(_xlfn._xlws.FILTER(M$22:M$73,MONTH(_xlfn.ANCHORARRAY($J$22))=$K15)),"")</f>
        <v/>
      </c>
      <c r="N15" s="23" t="str" cm="1">
        <f t="array" ref="N15">IFERROR(AVERAGE(_xlfn._xlws.FILTER(N$22:N$73,MONTH(_xlfn.ANCHORARRAY($J$22))=$K15)),"")</f>
        <v/>
      </c>
      <c r="Q15" s="16" t="s">
        <v>31</v>
      </c>
      <c r="R15">
        <v>11</v>
      </c>
      <c r="S15" s="17" t="str" cm="1">
        <f t="array" ref="S15">IFERROR(AVERAGE(_xlfn._xlws.FILTER(tblAttendanceLog[In-Person Attendance],(MONTH(tblAttendanceLog[[Date]:[Date]])=VALUE($R15)),"")),"")</f>
        <v/>
      </c>
      <c r="T15" t="str" cm="1">
        <f t="array" ref="T15">IFERROR(AVERAGE(_xlfn._xlws.FILTER(tblAttendanceLog[Online Attendance],(MONTH(tblAttendanceLog[[Date]:[Date]])=VALUE($R15)),"")),"")</f>
        <v/>
      </c>
      <c r="U15" s="23" t="str" cm="1">
        <f t="array" ref="U15">IFERROR(AVERAGE(_xlfn._xlws.FILTER(tblAttendanceLog[Sunday School Attendance],(MONTH(tblAttendanceLog[[Date]:[Date]])=VALUE($R15)),"")),"")</f>
        <v/>
      </c>
      <c r="X15" s="16" t="s">
        <v>31</v>
      </c>
      <c r="Y15">
        <v>11</v>
      </c>
      <c r="Z15" s="17" t="str" cm="1">
        <f t="array" ref="Z15">IFERROR(AVERAGE(_xlfn._xlws.FILTER(tblAttendanceLog[In-Person Attendance],(MONTH(tblAttendanceLog[[Date]:[Date]])=VALUE($Y15))*(WEEKDAY(tblAttendanceLog[[Date]:[Date]])=1),"")),"")</f>
        <v/>
      </c>
      <c r="AA15" t="str" cm="1">
        <f t="array" ref="AA15">IFERROR(AVERAGE(_xlfn._xlws.FILTER(tblAttendanceLog[Online Attendance],(MONTH(tblAttendanceLog[[Date]:[Date]])=VALUE($Y15))*(WEEKDAY(tblAttendanceLog[[Date]:[Date]])=1),"")),"")</f>
        <v/>
      </c>
      <c r="AB15" s="23" t="str" cm="1">
        <f t="array" ref="AB15">IFERROR(AVERAGE(_xlfn._xlws.FILTER(tblAttendanceLog[Sunday School Attendance],(MONTH(tblAttendanceLog[[Date]:[Date]])=VALUE($Y15))*(WEEKDAY(tblAttendanceLog[[Date]:[Date]])=1),"")),"")</f>
        <v/>
      </c>
    </row>
    <row r="16" spans="3:28" x14ac:dyDescent="0.25">
      <c r="C16" s="16" t="s">
        <v>32</v>
      </c>
      <c r="D16">
        <v>12</v>
      </c>
      <c r="E16" s="17" t="str" cm="1">
        <f t="array" ref="E16">IFERROR(AVERAGE(_xlfn._xlws.FILTER(E$22:E$73,MONTH(_xlfn.ANCHORARRAY($C$22))=$D16)),"")</f>
        <v/>
      </c>
      <c r="F16" s="17" t="str" cm="1">
        <f t="array" ref="F16">IFERROR(AVERAGE(_xlfn._xlws.FILTER(F$22:F$73,MONTH(_xlfn.ANCHORARRAY($C$22))=$D16)),"")</f>
        <v/>
      </c>
      <c r="G16" s="18" t="str" cm="1">
        <f t="array" ref="G16">IFERROR(AVERAGE(_xlfn._xlws.FILTER(G$22:G$73,MONTH(_xlfn.ANCHORARRAY($C$22))=$D16)),"")</f>
        <v/>
      </c>
      <c r="J16" s="16" t="s">
        <v>32</v>
      </c>
      <c r="K16">
        <v>12</v>
      </c>
      <c r="L16" t="str" cm="1">
        <f t="array" ref="L16">IFERROR(AVERAGE(_xlfn._xlws.FILTER(L$22:L$73,MONTH(_xlfn.ANCHORARRAY($J$22))=$K16)),"")</f>
        <v/>
      </c>
      <c r="M16" t="str" cm="1">
        <f t="array" ref="M16">IFERROR(AVERAGE(_xlfn._xlws.FILTER(M$22:M$73,MONTH(_xlfn.ANCHORARRAY($J$22))=$K16)),"")</f>
        <v/>
      </c>
      <c r="N16" s="23" t="str" cm="1">
        <f t="array" ref="N16">IFERROR(AVERAGE(_xlfn._xlws.FILTER(N$22:N$73,MONTH(_xlfn.ANCHORARRAY($J$22))=$K16)),"")</f>
        <v/>
      </c>
      <c r="Q16" s="16" t="s">
        <v>32</v>
      </c>
      <c r="R16">
        <v>12</v>
      </c>
      <c r="S16" s="17" t="str" cm="1">
        <f t="array" ref="S16">IFERROR(AVERAGE(_xlfn._xlws.FILTER(tblAttendanceLog[In-Person Attendance],(MONTH(tblAttendanceLog[[Date]:[Date]])=VALUE($R16)),"")),"")</f>
        <v/>
      </c>
      <c r="T16" t="str" cm="1">
        <f t="array" ref="T16">IFERROR(AVERAGE(_xlfn._xlws.FILTER(tblAttendanceLog[Online Attendance],(MONTH(tblAttendanceLog[[Date]:[Date]])=VALUE($R16)),"")),"")</f>
        <v/>
      </c>
      <c r="U16" s="23" t="str" cm="1">
        <f t="array" ref="U16">IFERROR(AVERAGE(_xlfn._xlws.FILTER(tblAttendanceLog[Sunday School Attendance],(MONTH(tblAttendanceLog[[Date]:[Date]])=VALUE($R16)),"")),"")</f>
        <v/>
      </c>
      <c r="X16" s="16" t="s">
        <v>32</v>
      </c>
      <c r="Y16">
        <v>12</v>
      </c>
      <c r="Z16" s="17" t="str" cm="1">
        <f t="array" ref="Z16">IFERROR(AVERAGE(_xlfn._xlws.FILTER(tblAttendanceLog[In-Person Attendance],(MONTH(tblAttendanceLog[[Date]:[Date]])=VALUE($Y16))*(WEEKDAY(tblAttendanceLog[[Date]:[Date]])=1),"")),"")</f>
        <v/>
      </c>
      <c r="AA16" t="str" cm="1">
        <f t="array" ref="AA16">IFERROR(AVERAGE(_xlfn._xlws.FILTER(tblAttendanceLog[Online Attendance],(MONTH(tblAttendanceLog[[Date]:[Date]])=VALUE($Y16))*(WEEKDAY(tblAttendanceLog[[Date]:[Date]])=1),"")),"")</f>
        <v/>
      </c>
      <c r="AB16" s="23" t="str" cm="1">
        <f t="array" ref="AB16">IFERROR(AVERAGE(_xlfn._xlws.FILTER(tblAttendanceLog[Sunday School Attendance],(MONTH(tblAttendanceLog[[Date]:[Date]])=VALUE($Y16))*(WEEKDAY(tblAttendanceLog[[Date]:[Date]])=1),"")),"")</f>
        <v/>
      </c>
    </row>
    <row r="17" spans="3:28" ht="18.75" x14ac:dyDescent="0.3">
      <c r="C17" s="32" t="s">
        <v>33</v>
      </c>
      <c r="D17" s="33"/>
      <c r="E17" s="34" t="str">
        <f>IFERROR(AVERAGE(E22:E73),"")</f>
        <v/>
      </c>
      <c r="F17" s="34" t="str">
        <f>IFERROR(AVERAGE(F22:F73),"")</f>
        <v/>
      </c>
      <c r="G17" s="35" t="str">
        <f>IFERROR(AVERAGE(G22:G73),"")</f>
        <v/>
      </c>
      <c r="H17" s="2"/>
      <c r="J17" s="32" t="s">
        <v>33</v>
      </c>
      <c r="K17" s="33"/>
      <c r="L17" s="33" t="str">
        <f>IFERROR(AVERAGE(L22:L73),"")</f>
        <v/>
      </c>
      <c r="M17" s="33" t="str">
        <f t="shared" ref="M17:N17" si="0">IFERROR(AVERAGE(M22:M73),"")</f>
        <v/>
      </c>
      <c r="N17" s="36" t="str">
        <f t="shared" si="0"/>
        <v/>
      </c>
      <c r="Q17" s="32" t="s">
        <v>33</v>
      </c>
      <c r="R17" s="33"/>
      <c r="S17" s="34" t="str">
        <f>IFERROR(AVERAGE(tblAttendanceLog[In-Person Attendance]),"")</f>
        <v/>
      </c>
      <c r="T17" s="33" t="str">
        <f>IFERROR(AVERAGE(tblAttendanceLog[Online Attendance]),"")</f>
        <v/>
      </c>
      <c r="U17" s="36" t="str">
        <f>IFERROR(AVERAGE(tblAttendanceLog[Sunday School Attendance]),"")</f>
        <v/>
      </c>
      <c r="X17" s="32" t="s">
        <v>33</v>
      </c>
      <c r="Y17" s="33"/>
      <c r="Z17" s="34" t="str" cm="1">
        <f t="array" ref="Z17">IFERROR(AVERAGE(_xlfn._xlws.FILTER(tblAttendanceLog[In-Person Attendance],(WEEKDAY(tblAttendanceLog[[Date]:[Date]])=1),"")),"")</f>
        <v/>
      </c>
      <c r="AA17" s="33" t="str" cm="1">
        <f t="array" ref="AA17">IFERROR(AVERAGE(_xlfn._xlws.FILTER(tblAttendanceLog[Online Attendance],(WEEKDAY(tblAttendanceLog[[Date]:[Date]])=1),"")),"")</f>
        <v/>
      </c>
      <c r="AB17" s="36" t="str" cm="1">
        <f t="array" ref="AB17">IFERROR(AVERAGE(_xlfn._xlws.FILTER(tblAttendanceLog[Sunday School Attendance],(WEEKDAY(tblAttendanceLog[[Date]:[Date]])=1),"")),"")</f>
        <v/>
      </c>
    </row>
    <row r="18" spans="3:28" ht="18.75" x14ac:dyDescent="0.3">
      <c r="C18" s="7"/>
      <c r="D18" s="7"/>
      <c r="E18" s="8"/>
      <c r="F18" s="8"/>
      <c r="G18" s="8"/>
      <c r="H18" s="2"/>
      <c r="J18" s="2"/>
      <c r="K18" s="2"/>
      <c r="L18" s="2"/>
      <c r="M18" s="2"/>
      <c r="N18" s="2"/>
    </row>
    <row r="20" spans="3:28" x14ac:dyDescent="0.25">
      <c r="C20" s="24" t="s">
        <v>37</v>
      </c>
      <c r="D20" s="12"/>
      <c r="E20" s="12"/>
      <c r="F20" s="12"/>
      <c r="G20" s="13"/>
      <c r="J20" s="24" t="s">
        <v>38</v>
      </c>
      <c r="K20" s="12"/>
      <c r="L20" s="12"/>
      <c r="M20" s="12"/>
      <c r="N20" s="13"/>
    </row>
    <row r="21" spans="3:28" ht="60" x14ac:dyDescent="0.25">
      <c r="C21" s="25"/>
      <c r="E21" s="9" t="s">
        <v>7</v>
      </c>
      <c r="F21" s="9" t="s">
        <v>8</v>
      </c>
      <c r="G21" s="15" t="s">
        <v>9</v>
      </c>
      <c r="H21" s="9"/>
      <c r="I21" s="9"/>
      <c r="J21" s="30"/>
      <c r="K21" s="9"/>
      <c r="L21" s="9" t="s">
        <v>7</v>
      </c>
      <c r="M21" s="9" t="s">
        <v>8</v>
      </c>
      <c r="N21" s="15" t="s">
        <v>9</v>
      </c>
      <c r="O21" s="6"/>
    </row>
    <row r="22" spans="3:28" x14ac:dyDescent="0.25">
      <c r="C22" s="25" cm="1">
        <f t="array" ref="C22:C73">_xlfn.SEQUENCE(52,,DATE(2026,1,4),7)</f>
        <v>46026</v>
      </c>
      <c r="D22">
        <f>WEEKNUM(C22)</f>
        <v>2</v>
      </c>
      <c r="E22" s="17" t="str" cm="1">
        <f t="array" ref="E22">IFERROR(SUM(_xlfn._xlws.FILTER(tblAttendanceLog[In-Person Attendance],(tblAttendanceLog[[Week Number]:[Week Number]]=$K22)*(tblAttendanceLog[In-Person Attendance]&lt;&gt;"")*(tblAttendanceLog[[Special Service
(exclude from some totals)]:[Special Service
(exclude from some totals)]]&lt;&gt;TRUE),"")),"")</f>
        <v/>
      </c>
      <c r="F22" s="17" t="str" cm="1">
        <f t="array" ref="F22">IFERROR(SUM(_xlfn._xlws.FILTER(tblAttendanceLog[Online Attendance],(tblAttendanceLog[[Week Number]:[Week Number]]=$K22)*(tblAttendanceLog[Online Attendance]&lt;&gt;"")*(tblAttendanceLog[[Special Service
(exclude from some totals)]:[Special Service
(exclude from some totals)]]&lt;&gt;TRUE),"")),"")</f>
        <v/>
      </c>
      <c r="G22" s="18" t="str" cm="1">
        <f t="array" ref="G22">IFERROR(SUM(_xlfn._xlws.FILTER(tblAttendanceLog[Sunday School Attendance],(tblAttendanceLog[[Week Number]:[Week Number]]=$K22)*(tblAttendanceLog[Sunday School Attendance]&lt;&gt;"")*(tblAttendanceLog[[Special Service
(exclude from some totals)]:[Special Service
(exclude from some totals)]]&lt;&gt;TRUE),"")),"")</f>
        <v/>
      </c>
      <c r="J22" s="25" cm="1">
        <f t="array" ref="J22:J73">_xlfn.SEQUENCE(52,,DATE(2026,1,4),7)</f>
        <v>46026</v>
      </c>
      <c r="K22">
        <f>WEEKNUM(J22)</f>
        <v>2</v>
      </c>
      <c r="L22" s="17" t="str" cm="1">
        <f t="array" ref="L22">IFERROR(SUM(_xlfn._xlws.FILTER(tblAttendanceLog[In-Person Attendance],(tblAttendanceLog[[Week Number]:[Week Number]]=$K22)*(tblAttendanceLog[In-Person Attendance]&lt;&gt;""),"")),"")</f>
        <v/>
      </c>
      <c r="M22" t="str" cm="1">
        <f t="array" ref="M22">IFERROR(SUM(_xlfn._xlws.FILTER(tblAttendanceLog[Online Attendance],(tblAttendanceLog[[Week Number]:[Week Number]]=$K22)*(tblAttendanceLog[Online Attendance]&lt;&gt;""),"")),"")</f>
        <v/>
      </c>
      <c r="N22" s="23" t="str" cm="1">
        <f t="array" ref="N22">IFERROR(SUM(_xlfn._xlws.FILTER(tblAttendanceLog[Sunday School Attendance],(tblAttendanceLog[[Week Number]:[Week Number]]=$K22)*(tblAttendanceLog[Sunday School Attendance]&lt;&gt;""),"")),"")</f>
        <v/>
      </c>
    </row>
    <row r="23" spans="3:28" x14ac:dyDescent="0.25">
      <c r="C23" s="25">
        <v>46033</v>
      </c>
      <c r="D23">
        <f t="shared" ref="D23:D73" si="1">WEEKNUM(C23)</f>
        <v>3</v>
      </c>
      <c r="E23" s="17" t="str" cm="1">
        <f t="array" ref="E23">IFERROR(SUM(_xlfn._xlws.FILTER(tblAttendanceLog[In-Person Attendance],(tblAttendanceLog[[Week Number]:[Week Number]]=$K23)*(tblAttendanceLog[In-Person Attendance]&lt;&gt;"")*(tblAttendanceLog[[Special Service
(exclude from some totals)]:[Special Service
(exclude from some totals)]]&lt;&gt;TRUE),"")),"")</f>
        <v/>
      </c>
      <c r="F23" s="17" t="str" cm="1">
        <f t="array" ref="F23">IFERROR(SUM(_xlfn._xlws.FILTER(tblAttendanceLog[Online Attendance],(tblAttendanceLog[[Week Number]:[Week Number]]=$K23)*(tblAttendanceLog[Online Attendance]&lt;&gt;"")*(tblAttendanceLog[[Special Service
(exclude from some totals)]:[Special Service
(exclude from some totals)]]&lt;&gt;TRUE),"")),"")</f>
        <v/>
      </c>
      <c r="G23" s="18" t="str" cm="1">
        <f t="array" ref="G23">IFERROR(SUM(_xlfn._xlws.FILTER(tblAttendanceLog[Sunday School Attendance],(tblAttendanceLog[[Week Number]:[Week Number]]=$K23)*(tblAttendanceLog[Sunday School Attendance]&lt;&gt;"")*(tblAttendanceLog[[Special Service
(exclude from some totals)]:[Special Service
(exclude from some totals)]]&lt;&gt;TRUE),"")),"")</f>
        <v/>
      </c>
      <c r="J23" s="25">
        <v>46033</v>
      </c>
      <c r="K23">
        <f t="shared" ref="K23:K73" si="2">WEEKNUM(J23)</f>
        <v>3</v>
      </c>
      <c r="L23" s="17" t="str" cm="1">
        <f t="array" ref="L23">IFERROR(SUM(_xlfn._xlws.FILTER(tblAttendanceLog[In-Person Attendance],(tblAttendanceLog[[Week Number]:[Week Number]]=$K23)*(tblAttendanceLog[In-Person Attendance]&lt;&gt;""),"")),"")</f>
        <v/>
      </c>
      <c r="M23" t="str" cm="1">
        <f t="array" ref="M23">IFERROR(SUM(_xlfn._xlws.FILTER(tblAttendanceLog[Online Attendance],(tblAttendanceLog[[Week Number]:[Week Number]]=$K23)*(tblAttendanceLog[Online Attendance]&lt;&gt;""),"")),"")</f>
        <v/>
      </c>
      <c r="N23" s="23" t="str" cm="1">
        <f t="array" ref="N23">IFERROR(SUM(_xlfn._xlws.FILTER(tblAttendanceLog[Sunday School Attendance],(tblAttendanceLog[[Week Number]:[Week Number]]=$K23)*(tblAttendanceLog[Sunday School Attendance]&lt;&gt;""),"")),"")</f>
        <v/>
      </c>
    </row>
    <row r="24" spans="3:28" x14ac:dyDescent="0.25">
      <c r="C24" s="25">
        <v>46040</v>
      </c>
      <c r="D24">
        <f t="shared" si="1"/>
        <v>4</v>
      </c>
      <c r="E24" s="17" t="str" cm="1">
        <f t="array" ref="E24">IFERROR(SUM(_xlfn._xlws.FILTER(tblAttendanceLog[In-Person Attendance],(tblAttendanceLog[[Week Number]:[Week Number]]=$K24)*(tblAttendanceLog[In-Person Attendance]&lt;&gt;"")*(tblAttendanceLog[[Special Service
(exclude from some totals)]:[Special Service
(exclude from some totals)]]&lt;&gt;TRUE),"")),"")</f>
        <v/>
      </c>
      <c r="F24" s="17" t="str" cm="1">
        <f t="array" ref="F24">IFERROR(SUM(_xlfn._xlws.FILTER(tblAttendanceLog[Online Attendance],(tblAttendanceLog[[Week Number]:[Week Number]]=$K24)*(tblAttendanceLog[Online Attendance]&lt;&gt;"")*(tblAttendanceLog[[Special Service
(exclude from some totals)]:[Special Service
(exclude from some totals)]]&lt;&gt;TRUE),"")),"")</f>
        <v/>
      </c>
      <c r="G24" s="18" t="str" cm="1">
        <f t="array" ref="G24">IFERROR(SUM(_xlfn._xlws.FILTER(tblAttendanceLog[Sunday School Attendance],(tblAttendanceLog[[Week Number]:[Week Number]]=$K24)*(tblAttendanceLog[Sunday School Attendance]&lt;&gt;"")*(tblAttendanceLog[[Special Service
(exclude from some totals)]:[Special Service
(exclude from some totals)]]&lt;&gt;TRUE),"")),"")</f>
        <v/>
      </c>
      <c r="J24" s="25">
        <v>46040</v>
      </c>
      <c r="K24">
        <f t="shared" si="2"/>
        <v>4</v>
      </c>
      <c r="L24" s="17" t="str" cm="1">
        <f t="array" ref="L24">IFERROR(SUM(_xlfn._xlws.FILTER(tblAttendanceLog[In-Person Attendance],(tblAttendanceLog[[Week Number]:[Week Number]]=$K24)*(tblAttendanceLog[In-Person Attendance]&lt;&gt;""),"")),"")</f>
        <v/>
      </c>
      <c r="M24" t="str" cm="1">
        <f t="array" ref="M24">IFERROR(SUM(_xlfn._xlws.FILTER(tblAttendanceLog[Online Attendance],(tblAttendanceLog[[Week Number]:[Week Number]]=$K24)*(tblAttendanceLog[Online Attendance]&lt;&gt;""),"")),"")</f>
        <v/>
      </c>
      <c r="N24" s="23" t="str" cm="1">
        <f t="array" ref="N24">IFERROR(SUM(_xlfn._xlws.FILTER(tblAttendanceLog[Sunday School Attendance],(tblAttendanceLog[[Week Number]:[Week Number]]=$K24)*(tblAttendanceLog[Sunday School Attendance]&lt;&gt;""),"")),"")</f>
        <v/>
      </c>
    </row>
    <row r="25" spans="3:28" x14ac:dyDescent="0.25">
      <c r="C25" s="25">
        <v>46047</v>
      </c>
      <c r="D25">
        <f t="shared" si="1"/>
        <v>5</v>
      </c>
      <c r="E25" s="17" t="str" cm="1">
        <f t="array" ref="E25">IFERROR(SUM(_xlfn._xlws.FILTER(tblAttendanceLog[In-Person Attendance],(tblAttendanceLog[[Week Number]:[Week Number]]=$K25)*(tblAttendanceLog[In-Person Attendance]&lt;&gt;"")*(tblAttendanceLog[[Special Service
(exclude from some totals)]:[Special Service
(exclude from some totals)]]&lt;&gt;TRUE),"")),"")</f>
        <v/>
      </c>
      <c r="F25" s="17" t="str" cm="1">
        <f t="array" ref="F25">IFERROR(SUM(_xlfn._xlws.FILTER(tblAttendanceLog[Online Attendance],(tblAttendanceLog[[Week Number]:[Week Number]]=$K25)*(tblAttendanceLog[Online Attendance]&lt;&gt;"")*(tblAttendanceLog[[Special Service
(exclude from some totals)]:[Special Service
(exclude from some totals)]]&lt;&gt;TRUE),"")),"")</f>
        <v/>
      </c>
      <c r="G25" s="18" t="str" cm="1">
        <f t="array" ref="G25">IFERROR(SUM(_xlfn._xlws.FILTER(tblAttendanceLog[Sunday School Attendance],(tblAttendanceLog[[Week Number]:[Week Number]]=$K25)*(tblAttendanceLog[Sunday School Attendance]&lt;&gt;"")*(tblAttendanceLog[[Special Service
(exclude from some totals)]:[Special Service
(exclude from some totals)]]&lt;&gt;TRUE),"")),"")</f>
        <v/>
      </c>
      <c r="J25" s="25">
        <v>46047</v>
      </c>
      <c r="K25">
        <f t="shared" si="2"/>
        <v>5</v>
      </c>
      <c r="L25" s="17" t="str" cm="1">
        <f t="array" ref="L25">IFERROR(SUM(_xlfn._xlws.FILTER(tblAttendanceLog[In-Person Attendance],(tblAttendanceLog[[Week Number]:[Week Number]]=$K25)*(tblAttendanceLog[In-Person Attendance]&lt;&gt;""),"")),"")</f>
        <v/>
      </c>
      <c r="M25" t="str" cm="1">
        <f t="array" ref="M25">IFERROR(SUM(_xlfn._xlws.FILTER(tblAttendanceLog[Online Attendance],(tblAttendanceLog[[Week Number]:[Week Number]]=$K25)*(tblAttendanceLog[Online Attendance]&lt;&gt;""),"")),"")</f>
        <v/>
      </c>
      <c r="N25" s="23" t="str" cm="1">
        <f t="array" ref="N25">IFERROR(SUM(_xlfn._xlws.FILTER(tblAttendanceLog[Sunday School Attendance],(tblAttendanceLog[[Week Number]:[Week Number]]=$K25)*(tblAttendanceLog[Sunday School Attendance]&lt;&gt;""),"")),"")</f>
        <v/>
      </c>
    </row>
    <row r="26" spans="3:28" x14ac:dyDescent="0.25">
      <c r="C26" s="25">
        <v>46054</v>
      </c>
      <c r="D26">
        <f t="shared" si="1"/>
        <v>6</v>
      </c>
      <c r="E26" s="17" t="str" cm="1">
        <f t="array" ref="E26">IFERROR(SUM(_xlfn._xlws.FILTER(tblAttendanceLog[In-Person Attendance],(tblAttendanceLog[[Week Number]:[Week Number]]=$K26)*(tblAttendanceLog[In-Person Attendance]&lt;&gt;"")*(tblAttendanceLog[[Special Service
(exclude from some totals)]:[Special Service
(exclude from some totals)]]&lt;&gt;TRUE),"")),"")</f>
        <v/>
      </c>
      <c r="F26" s="17" t="str" cm="1">
        <f t="array" ref="F26">IFERROR(SUM(_xlfn._xlws.FILTER(tblAttendanceLog[Online Attendance],(tblAttendanceLog[[Week Number]:[Week Number]]=$K26)*(tblAttendanceLog[Online Attendance]&lt;&gt;"")*(tblAttendanceLog[[Special Service
(exclude from some totals)]:[Special Service
(exclude from some totals)]]&lt;&gt;TRUE),"")),"")</f>
        <v/>
      </c>
      <c r="G26" s="18" t="str" cm="1">
        <f t="array" ref="G26">IFERROR(SUM(_xlfn._xlws.FILTER(tblAttendanceLog[Sunday School Attendance],(tblAttendanceLog[[Week Number]:[Week Number]]=$K26)*(tblAttendanceLog[Sunday School Attendance]&lt;&gt;"")*(tblAttendanceLog[[Special Service
(exclude from some totals)]:[Special Service
(exclude from some totals)]]&lt;&gt;TRUE),"")),"")</f>
        <v/>
      </c>
      <c r="J26" s="25">
        <v>46054</v>
      </c>
      <c r="K26">
        <f t="shared" si="2"/>
        <v>6</v>
      </c>
      <c r="L26" s="17" t="str" cm="1">
        <f t="array" ref="L26">IFERROR(SUM(_xlfn._xlws.FILTER(tblAttendanceLog[In-Person Attendance],(tblAttendanceLog[[Week Number]:[Week Number]]=$K26)*(tblAttendanceLog[In-Person Attendance]&lt;&gt;""),"")),"")</f>
        <v/>
      </c>
      <c r="M26" t="str" cm="1">
        <f t="array" ref="M26">IFERROR(SUM(_xlfn._xlws.FILTER(tblAttendanceLog[Online Attendance],(tblAttendanceLog[[Week Number]:[Week Number]]=$K26)*(tblAttendanceLog[Online Attendance]&lt;&gt;""),"")),"")</f>
        <v/>
      </c>
      <c r="N26" s="23" t="str" cm="1">
        <f t="array" ref="N26">IFERROR(SUM(_xlfn._xlws.FILTER(tblAttendanceLog[Sunday School Attendance],(tblAttendanceLog[[Week Number]:[Week Number]]=$K26)*(tblAttendanceLog[Sunday School Attendance]&lt;&gt;""),"")),"")</f>
        <v/>
      </c>
    </row>
    <row r="27" spans="3:28" x14ac:dyDescent="0.25">
      <c r="C27" s="25">
        <v>46061</v>
      </c>
      <c r="D27">
        <f t="shared" si="1"/>
        <v>7</v>
      </c>
      <c r="E27" s="17" t="str" cm="1">
        <f t="array" ref="E27">IFERROR(SUM(_xlfn._xlws.FILTER(tblAttendanceLog[In-Person Attendance],(tblAttendanceLog[[Week Number]:[Week Number]]=$K27)*(tblAttendanceLog[In-Person Attendance]&lt;&gt;"")*(tblAttendanceLog[[Special Service
(exclude from some totals)]:[Special Service
(exclude from some totals)]]&lt;&gt;TRUE),"")),"")</f>
        <v/>
      </c>
      <c r="F27" s="17" t="str" cm="1">
        <f t="array" ref="F27">IFERROR(SUM(_xlfn._xlws.FILTER(tblAttendanceLog[Online Attendance],(tblAttendanceLog[[Week Number]:[Week Number]]=$K27)*(tblAttendanceLog[Online Attendance]&lt;&gt;"")*(tblAttendanceLog[[Special Service
(exclude from some totals)]:[Special Service
(exclude from some totals)]]&lt;&gt;TRUE),"")),"")</f>
        <v/>
      </c>
      <c r="G27" s="18" t="str" cm="1">
        <f t="array" ref="G27">IFERROR(SUM(_xlfn._xlws.FILTER(tblAttendanceLog[Sunday School Attendance],(tblAttendanceLog[[Week Number]:[Week Number]]=$K27)*(tblAttendanceLog[Sunday School Attendance]&lt;&gt;"")*(tblAttendanceLog[[Special Service
(exclude from some totals)]:[Special Service
(exclude from some totals)]]&lt;&gt;TRUE),"")),"")</f>
        <v/>
      </c>
      <c r="J27" s="25">
        <v>46061</v>
      </c>
      <c r="K27">
        <f t="shared" si="2"/>
        <v>7</v>
      </c>
      <c r="L27" s="17" t="str" cm="1">
        <f t="array" ref="L27">IFERROR(SUM(_xlfn._xlws.FILTER(tblAttendanceLog[In-Person Attendance],(tblAttendanceLog[[Week Number]:[Week Number]]=$K27)*(tblAttendanceLog[In-Person Attendance]&lt;&gt;""),"")),"")</f>
        <v/>
      </c>
      <c r="M27" t="str" cm="1">
        <f t="array" ref="M27">IFERROR(SUM(_xlfn._xlws.FILTER(tblAttendanceLog[Online Attendance],(tblAttendanceLog[[Week Number]:[Week Number]]=$K27)*(tblAttendanceLog[Online Attendance]&lt;&gt;""),"")),"")</f>
        <v/>
      </c>
      <c r="N27" s="23" t="str" cm="1">
        <f t="array" ref="N27">IFERROR(SUM(_xlfn._xlws.FILTER(tblAttendanceLog[Sunday School Attendance],(tblAttendanceLog[[Week Number]:[Week Number]]=$K27)*(tblAttendanceLog[Sunday School Attendance]&lt;&gt;""),"")),"")</f>
        <v/>
      </c>
    </row>
    <row r="28" spans="3:28" x14ac:dyDescent="0.25">
      <c r="C28" s="25">
        <v>46068</v>
      </c>
      <c r="D28">
        <f t="shared" si="1"/>
        <v>8</v>
      </c>
      <c r="E28" s="17" t="str" cm="1">
        <f t="array" ref="E28">IFERROR(SUM(_xlfn._xlws.FILTER(tblAttendanceLog[In-Person Attendance],(tblAttendanceLog[[Week Number]:[Week Number]]=$K28)*(tblAttendanceLog[In-Person Attendance]&lt;&gt;"")*(tblAttendanceLog[[Special Service
(exclude from some totals)]:[Special Service
(exclude from some totals)]]&lt;&gt;TRUE),"")),"")</f>
        <v/>
      </c>
      <c r="F28" s="17" t="str" cm="1">
        <f t="array" ref="F28">IFERROR(SUM(_xlfn._xlws.FILTER(tblAttendanceLog[Online Attendance],(tblAttendanceLog[[Week Number]:[Week Number]]=$K28)*(tblAttendanceLog[Online Attendance]&lt;&gt;"")*(tblAttendanceLog[[Special Service
(exclude from some totals)]:[Special Service
(exclude from some totals)]]&lt;&gt;TRUE),"")),"")</f>
        <v/>
      </c>
      <c r="G28" s="18" t="str" cm="1">
        <f t="array" ref="G28">IFERROR(SUM(_xlfn._xlws.FILTER(tblAttendanceLog[Sunday School Attendance],(tblAttendanceLog[[Week Number]:[Week Number]]=$K28)*(tblAttendanceLog[Sunday School Attendance]&lt;&gt;"")*(tblAttendanceLog[[Special Service
(exclude from some totals)]:[Special Service
(exclude from some totals)]]&lt;&gt;TRUE),"")),"")</f>
        <v/>
      </c>
      <c r="J28" s="25">
        <v>46068</v>
      </c>
      <c r="K28">
        <f t="shared" si="2"/>
        <v>8</v>
      </c>
      <c r="L28" s="17" t="str" cm="1">
        <f t="array" ref="L28">IFERROR(SUM(_xlfn._xlws.FILTER(tblAttendanceLog[In-Person Attendance],(tblAttendanceLog[[Week Number]:[Week Number]]=$K28)*(tblAttendanceLog[In-Person Attendance]&lt;&gt;""),"")),"")</f>
        <v/>
      </c>
      <c r="M28" t="str" cm="1">
        <f t="array" ref="M28">IFERROR(SUM(_xlfn._xlws.FILTER(tblAttendanceLog[Online Attendance],(tblAttendanceLog[[Week Number]:[Week Number]]=$K28)*(tblAttendanceLog[Online Attendance]&lt;&gt;""),"")),"")</f>
        <v/>
      </c>
      <c r="N28" s="23" t="str" cm="1">
        <f t="array" ref="N28">IFERROR(SUM(_xlfn._xlws.FILTER(tblAttendanceLog[Sunday School Attendance],(tblAttendanceLog[[Week Number]:[Week Number]]=$K28)*(tblAttendanceLog[Sunday School Attendance]&lt;&gt;""),"")),"")</f>
        <v/>
      </c>
    </row>
    <row r="29" spans="3:28" x14ac:dyDescent="0.25">
      <c r="C29" s="25">
        <v>46075</v>
      </c>
      <c r="D29">
        <f t="shared" si="1"/>
        <v>9</v>
      </c>
      <c r="E29" s="17" t="str" cm="1">
        <f t="array" ref="E29">IFERROR(SUM(_xlfn._xlws.FILTER(tblAttendanceLog[In-Person Attendance],(tblAttendanceLog[[Week Number]:[Week Number]]=$K29)*(tblAttendanceLog[In-Person Attendance]&lt;&gt;"")*(tblAttendanceLog[[Special Service
(exclude from some totals)]:[Special Service
(exclude from some totals)]]&lt;&gt;TRUE),"")),"")</f>
        <v/>
      </c>
      <c r="F29" s="17" t="str" cm="1">
        <f t="array" ref="F29">IFERROR(SUM(_xlfn._xlws.FILTER(tblAttendanceLog[Online Attendance],(tblAttendanceLog[[Week Number]:[Week Number]]=$K29)*(tblAttendanceLog[Online Attendance]&lt;&gt;"")*(tblAttendanceLog[[Special Service
(exclude from some totals)]:[Special Service
(exclude from some totals)]]&lt;&gt;TRUE),"")),"")</f>
        <v/>
      </c>
      <c r="G29" s="18" t="str" cm="1">
        <f t="array" ref="G29">IFERROR(SUM(_xlfn._xlws.FILTER(tblAttendanceLog[Sunday School Attendance],(tblAttendanceLog[[Week Number]:[Week Number]]=$K29)*(tblAttendanceLog[Sunday School Attendance]&lt;&gt;"")*(tblAttendanceLog[[Special Service
(exclude from some totals)]:[Special Service
(exclude from some totals)]]&lt;&gt;TRUE),"")),"")</f>
        <v/>
      </c>
      <c r="J29" s="25">
        <v>46075</v>
      </c>
      <c r="K29">
        <f t="shared" si="2"/>
        <v>9</v>
      </c>
      <c r="L29" s="17" t="str" cm="1">
        <f t="array" ref="L29">IFERROR(SUM(_xlfn._xlws.FILTER(tblAttendanceLog[In-Person Attendance],(tblAttendanceLog[[Week Number]:[Week Number]]=$K29)*(tblAttendanceLog[In-Person Attendance]&lt;&gt;""),"")),"")</f>
        <v/>
      </c>
      <c r="M29" t="str" cm="1">
        <f t="array" ref="M29">IFERROR(SUM(_xlfn._xlws.FILTER(tblAttendanceLog[Online Attendance],(tblAttendanceLog[[Week Number]:[Week Number]]=$K29)*(tblAttendanceLog[Online Attendance]&lt;&gt;""),"")),"")</f>
        <v/>
      </c>
      <c r="N29" s="23" t="str" cm="1">
        <f t="array" ref="N29">IFERROR(SUM(_xlfn._xlws.FILTER(tblAttendanceLog[Sunday School Attendance],(tblAttendanceLog[[Week Number]:[Week Number]]=$K29)*(tblAttendanceLog[Sunday School Attendance]&lt;&gt;""),"")),"")</f>
        <v/>
      </c>
    </row>
    <row r="30" spans="3:28" x14ac:dyDescent="0.25">
      <c r="C30" s="25">
        <v>46082</v>
      </c>
      <c r="D30">
        <f t="shared" si="1"/>
        <v>10</v>
      </c>
      <c r="E30" s="17" t="str" cm="1">
        <f t="array" ref="E30">IFERROR(SUM(_xlfn._xlws.FILTER(tblAttendanceLog[In-Person Attendance],(tblAttendanceLog[[Week Number]:[Week Number]]=$K30)*(tblAttendanceLog[In-Person Attendance]&lt;&gt;"")*(tblAttendanceLog[[Special Service
(exclude from some totals)]:[Special Service
(exclude from some totals)]]&lt;&gt;TRUE),"")),"")</f>
        <v/>
      </c>
      <c r="F30" s="17" t="str" cm="1">
        <f t="array" ref="F30">IFERROR(SUM(_xlfn._xlws.FILTER(tblAttendanceLog[Online Attendance],(tblAttendanceLog[[Week Number]:[Week Number]]=$K30)*(tblAttendanceLog[Online Attendance]&lt;&gt;"")*(tblAttendanceLog[[Special Service
(exclude from some totals)]:[Special Service
(exclude from some totals)]]&lt;&gt;TRUE),"")),"")</f>
        <v/>
      </c>
      <c r="G30" s="18" t="str" cm="1">
        <f t="array" ref="G30">IFERROR(SUM(_xlfn._xlws.FILTER(tblAttendanceLog[Sunday School Attendance],(tblAttendanceLog[[Week Number]:[Week Number]]=$K30)*(tblAttendanceLog[Sunday School Attendance]&lt;&gt;"")*(tblAttendanceLog[[Special Service
(exclude from some totals)]:[Special Service
(exclude from some totals)]]&lt;&gt;TRUE),"")),"")</f>
        <v/>
      </c>
      <c r="J30" s="25">
        <v>46082</v>
      </c>
      <c r="K30">
        <f t="shared" si="2"/>
        <v>10</v>
      </c>
      <c r="L30" s="17" t="str" cm="1">
        <f t="array" ref="L30">IFERROR(SUM(_xlfn._xlws.FILTER(tblAttendanceLog[In-Person Attendance],(tblAttendanceLog[[Week Number]:[Week Number]]=$K30)*(tblAttendanceLog[In-Person Attendance]&lt;&gt;""),"")),"")</f>
        <v/>
      </c>
      <c r="M30" t="str" cm="1">
        <f t="array" ref="M30">IFERROR(SUM(_xlfn._xlws.FILTER(tblAttendanceLog[Online Attendance],(tblAttendanceLog[[Week Number]:[Week Number]]=$K30)*(tblAttendanceLog[Online Attendance]&lt;&gt;""),"")),"")</f>
        <v/>
      </c>
      <c r="N30" s="23" t="str" cm="1">
        <f t="array" ref="N30">IFERROR(SUM(_xlfn._xlws.FILTER(tblAttendanceLog[Sunday School Attendance],(tblAttendanceLog[[Week Number]:[Week Number]]=$K30)*(tblAttendanceLog[Sunday School Attendance]&lt;&gt;""),"")),"")</f>
        <v/>
      </c>
    </row>
    <row r="31" spans="3:28" x14ac:dyDescent="0.25">
      <c r="C31" s="25">
        <v>46089</v>
      </c>
      <c r="D31">
        <f t="shared" si="1"/>
        <v>11</v>
      </c>
      <c r="E31" s="17" t="str" cm="1">
        <f t="array" ref="E31">IFERROR(SUM(_xlfn._xlws.FILTER(tblAttendanceLog[In-Person Attendance],(tblAttendanceLog[[Week Number]:[Week Number]]=$K31)*(tblAttendanceLog[In-Person Attendance]&lt;&gt;"")*(tblAttendanceLog[[Special Service
(exclude from some totals)]:[Special Service
(exclude from some totals)]]&lt;&gt;TRUE),"")),"")</f>
        <v/>
      </c>
      <c r="F31" s="17" t="str" cm="1">
        <f t="array" ref="F31">IFERROR(SUM(_xlfn._xlws.FILTER(tblAttendanceLog[Online Attendance],(tblAttendanceLog[[Week Number]:[Week Number]]=$K31)*(tblAttendanceLog[Online Attendance]&lt;&gt;"")*(tblAttendanceLog[[Special Service
(exclude from some totals)]:[Special Service
(exclude from some totals)]]&lt;&gt;TRUE),"")),"")</f>
        <v/>
      </c>
      <c r="G31" s="18" t="str" cm="1">
        <f t="array" ref="G31">IFERROR(SUM(_xlfn._xlws.FILTER(tblAttendanceLog[Sunday School Attendance],(tblAttendanceLog[[Week Number]:[Week Number]]=$K31)*(tblAttendanceLog[Sunday School Attendance]&lt;&gt;"")*(tblAttendanceLog[[Special Service
(exclude from some totals)]:[Special Service
(exclude from some totals)]]&lt;&gt;TRUE),"")),"")</f>
        <v/>
      </c>
      <c r="J31" s="25">
        <v>46089</v>
      </c>
      <c r="K31">
        <f t="shared" si="2"/>
        <v>11</v>
      </c>
      <c r="L31" s="17" t="str" cm="1">
        <f t="array" ref="L31">IFERROR(SUM(_xlfn._xlws.FILTER(tblAttendanceLog[In-Person Attendance],(tblAttendanceLog[[Week Number]:[Week Number]]=$K31)*(tblAttendanceLog[In-Person Attendance]&lt;&gt;""),"")),"")</f>
        <v/>
      </c>
      <c r="M31" t="str" cm="1">
        <f t="array" ref="M31">IFERROR(SUM(_xlfn._xlws.FILTER(tblAttendanceLog[Online Attendance],(tblAttendanceLog[[Week Number]:[Week Number]]=$K31)*(tblAttendanceLog[Online Attendance]&lt;&gt;""),"")),"")</f>
        <v/>
      </c>
      <c r="N31" s="23" t="str" cm="1">
        <f t="array" ref="N31">IFERROR(SUM(_xlfn._xlws.FILTER(tblAttendanceLog[Sunday School Attendance],(tblAttendanceLog[[Week Number]:[Week Number]]=$K31)*(tblAttendanceLog[Sunday School Attendance]&lt;&gt;""),"")),"")</f>
        <v/>
      </c>
    </row>
    <row r="32" spans="3:28" x14ac:dyDescent="0.25">
      <c r="C32" s="25">
        <v>46096</v>
      </c>
      <c r="D32">
        <f t="shared" si="1"/>
        <v>12</v>
      </c>
      <c r="E32" s="17" t="str" cm="1">
        <f t="array" ref="E32">IFERROR(SUM(_xlfn._xlws.FILTER(tblAttendanceLog[In-Person Attendance],(tblAttendanceLog[[Week Number]:[Week Number]]=$K32)*(tblAttendanceLog[In-Person Attendance]&lt;&gt;"")*(tblAttendanceLog[[Special Service
(exclude from some totals)]:[Special Service
(exclude from some totals)]]&lt;&gt;TRUE),"")),"")</f>
        <v/>
      </c>
      <c r="F32" s="17" t="str" cm="1">
        <f t="array" ref="F32">IFERROR(SUM(_xlfn._xlws.FILTER(tblAttendanceLog[Online Attendance],(tblAttendanceLog[[Week Number]:[Week Number]]=$K32)*(tblAttendanceLog[Online Attendance]&lt;&gt;"")*(tblAttendanceLog[[Special Service
(exclude from some totals)]:[Special Service
(exclude from some totals)]]&lt;&gt;TRUE),"")),"")</f>
        <v/>
      </c>
      <c r="G32" s="18" t="str" cm="1">
        <f t="array" ref="G32">IFERROR(SUM(_xlfn._xlws.FILTER(tblAttendanceLog[Sunday School Attendance],(tblAttendanceLog[[Week Number]:[Week Number]]=$K32)*(tblAttendanceLog[Sunday School Attendance]&lt;&gt;"")*(tblAttendanceLog[[Special Service
(exclude from some totals)]:[Special Service
(exclude from some totals)]]&lt;&gt;TRUE),"")),"")</f>
        <v/>
      </c>
      <c r="J32" s="25">
        <v>46096</v>
      </c>
      <c r="K32">
        <f t="shared" si="2"/>
        <v>12</v>
      </c>
      <c r="L32" s="17" t="str" cm="1">
        <f t="array" ref="L32">IFERROR(SUM(_xlfn._xlws.FILTER(tblAttendanceLog[In-Person Attendance],(tblAttendanceLog[[Week Number]:[Week Number]]=$K32)*(tblAttendanceLog[In-Person Attendance]&lt;&gt;""),"")),"")</f>
        <v/>
      </c>
      <c r="M32" t="str" cm="1">
        <f t="array" ref="M32">IFERROR(SUM(_xlfn._xlws.FILTER(tblAttendanceLog[Online Attendance],(tblAttendanceLog[[Week Number]:[Week Number]]=$K32)*(tblAttendanceLog[Online Attendance]&lt;&gt;""),"")),"")</f>
        <v/>
      </c>
      <c r="N32" s="23" t="str" cm="1">
        <f t="array" ref="N32">IFERROR(SUM(_xlfn._xlws.FILTER(tblAttendanceLog[Sunday School Attendance],(tblAttendanceLog[[Week Number]:[Week Number]]=$K32)*(tblAttendanceLog[Sunday School Attendance]&lt;&gt;""),"")),"")</f>
        <v/>
      </c>
    </row>
    <row r="33" spans="3:14" x14ac:dyDescent="0.25">
      <c r="C33" s="25">
        <v>46103</v>
      </c>
      <c r="D33">
        <f t="shared" si="1"/>
        <v>13</v>
      </c>
      <c r="E33" s="17" t="str" cm="1">
        <f t="array" ref="E33">IFERROR(SUM(_xlfn._xlws.FILTER(tblAttendanceLog[In-Person Attendance],(tblAttendanceLog[[Week Number]:[Week Number]]=$K33)*(tblAttendanceLog[In-Person Attendance]&lt;&gt;"")*(tblAttendanceLog[[Special Service
(exclude from some totals)]:[Special Service
(exclude from some totals)]]&lt;&gt;TRUE),"")),"")</f>
        <v/>
      </c>
      <c r="F33" s="17" t="str" cm="1">
        <f t="array" ref="F33">IFERROR(SUM(_xlfn._xlws.FILTER(tblAttendanceLog[Online Attendance],(tblAttendanceLog[[Week Number]:[Week Number]]=$K33)*(tblAttendanceLog[Online Attendance]&lt;&gt;"")*(tblAttendanceLog[[Special Service
(exclude from some totals)]:[Special Service
(exclude from some totals)]]&lt;&gt;TRUE),"")),"")</f>
        <v/>
      </c>
      <c r="G33" s="18" t="str" cm="1">
        <f t="array" ref="G33">IFERROR(SUM(_xlfn._xlws.FILTER(tblAttendanceLog[Sunday School Attendance],(tblAttendanceLog[[Week Number]:[Week Number]]=$K33)*(tblAttendanceLog[Sunday School Attendance]&lt;&gt;"")*(tblAttendanceLog[[Special Service
(exclude from some totals)]:[Special Service
(exclude from some totals)]]&lt;&gt;TRUE),"")),"")</f>
        <v/>
      </c>
      <c r="J33" s="25">
        <v>46103</v>
      </c>
      <c r="K33">
        <f t="shared" si="2"/>
        <v>13</v>
      </c>
      <c r="L33" s="17" t="str" cm="1">
        <f t="array" ref="L33">IFERROR(SUM(_xlfn._xlws.FILTER(tblAttendanceLog[In-Person Attendance],(tblAttendanceLog[[Week Number]:[Week Number]]=$K33)*(tblAttendanceLog[In-Person Attendance]&lt;&gt;""),"")),"")</f>
        <v/>
      </c>
      <c r="M33" t="str" cm="1">
        <f t="array" ref="M33">IFERROR(SUM(_xlfn._xlws.FILTER(tblAttendanceLog[Online Attendance],(tblAttendanceLog[[Week Number]:[Week Number]]=$K33)*(tblAttendanceLog[Online Attendance]&lt;&gt;""),"")),"")</f>
        <v/>
      </c>
      <c r="N33" s="23" t="str" cm="1">
        <f t="array" ref="N33">IFERROR(SUM(_xlfn._xlws.FILTER(tblAttendanceLog[Sunday School Attendance],(tblAttendanceLog[[Week Number]:[Week Number]]=$K33)*(tblAttendanceLog[Sunday School Attendance]&lt;&gt;""),"")),"")</f>
        <v/>
      </c>
    </row>
    <row r="34" spans="3:14" x14ac:dyDescent="0.25">
      <c r="C34" s="25">
        <v>46110</v>
      </c>
      <c r="D34">
        <f t="shared" si="1"/>
        <v>14</v>
      </c>
      <c r="E34" s="17" t="str" cm="1">
        <f t="array" ref="E34">IFERROR(SUM(_xlfn._xlws.FILTER(tblAttendanceLog[In-Person Attendance],(tblAttendanceLog[[Week Number]:[Week Number]]=$K34)*(tblAttendanceLog[In-Person Attendance]&lt;&gt;"")*(tblAttendanceLog[[Special Service
(exclude from some totals)]:[Special Service
(exclude from some totals)]]&lt;&gt;TRUE),"")),"")</f>
        <v/>
      </c>
      <c r="F34" s="17" t="str" cm="1">
        <f t="array" ref="F34">IFERROR(SUM(_xlfn._xlws.FILTER(tblAttendanceLog[Online Attendance],(tblAttendanceLog[[Week Number]:[Week Number]]=$K34)*(tblAttendanceLog[Online Attendance]&lt;&gt;"")*(tblAttendanceLog[[Special Service
(exclude from some totals)]:[Special Service
(exclude from some totals)]]&lt;&gt;TRUE),"")),"")</f>
        <v/>
      </c>
      <c r="G34" s="18" t="str" cm="1">
        <f t="array" ref="G34">IFERROR(SUM(_xlfn._xlws.FILTER(tblAttendanceLog[Sunday School Attendance],(tblAttendanceLog[[Week Number]:[Week Number]]=$K34)*(tblAttendanceLog[Sunday School Attendance]&lt;&gt;"")*(tblAttendanceLog[[Special Service
(exclude from some totals)]:[Special Service
(exclude from some totals)]]&lt;&gt;TRUE),"")),"")</f>
        <v/>
      </c>
      <c r="J34" s="25">
        <v>46110</v>
      </c>
      <c r="K34">
        <f t="shared" si="2"/>
        <v>14</v>
      </c>
      <c r="L34" s="17" t="str" cm="1">
        <f t="array" ref="L34">IFERROR(SUM(_xlfn._xlws.FILTER(tblAttendanceLog[In-Person Attendance],(tblAttendanceLog[[Week Number]:[Week Number]]=$K34)*(tblAttendanceLog[In-Person Attendance]&lt;&gt;""),"")),"")</f>
        <v/>
      </c>
      <c r="M34" t="str" cm="1">
        <f t="array" ref="M34">IFERROR(SUM(_xlfn._xlws.FILTER(tblAttendanceLog[Online Attendance],(tblAttendanceLog[[Week Number]:[Week Number]]=$K34)*(tblAttendanceLog[Online Attendance]&lt;&gt;""),"")),"")</f>
        <v/>
      </c>
      <c r="N34" s="23" t="str" cm="1">
        <f t="array" ref="N34">IFERROR(SUM(_xlfn._xlws.FILTER(tblAttendanceLog[Sunday School Attendance],(tblAttendanceLog[[Week Number]:[Week Number]]=$K34)*(tblAttendanceLog[Sunday School Attendance]&lt;&gt;""),"")),"")</f>
        <v/>
      </c>
    </row>
    <row r="35" spans="3:14" x14ac:dyDescent="0.25">
      <c r="C35" s="25">
        <v>46117</v>
      </c>
      <c r="D35">
        <f t="shared" si="1"/>
        <v>15</v>
      </c>
      <c r="E35" s="17" t="str" cm="1">
        <f t="array" ref="E35">IFERROR(SUM(_xlfn._xlws.FILTER(tblAttendanceLog[In-Person Attendance],(tblAttendanceLog[[Week Number]:[Week Number]]=$K35)*(tblAttendanceLog[In-Person Attendance]&lt;&gt;"")*(tblAttendanceLog[[Special Service
(exclude from some totals)]:[Special Service
(exclude from some totals)]]&lt;&gt;TRUE),"")),"")</f>
        <v/>
      </c>
      <c r="F35" s="17" t="str" cm="1">
        <f t="array" ref="F35">IFERROR(SUM(_xlfn._xlws.FILTER(tblAttendanceLog[Online Attendance],(tblAttendanceLog[[Week Number]:[Week Number]]=$K35)*(tblAttendanceLog[Online Attendance]&lt;&gt;"")*(tblAttendanceLog[[Special Service
(exclude from some totals)]:[Special Service
(exclude from some totals)]]&lt;&gt;TRUE),"")),"")</f>
        <v/>
      </c>
      <c r="G35" s="18" t="str" cm="1">
        <f t="array" ref="G35">IFERROR(SUM(_xlfn._xlws.FILTER(tblAttendanceLog[Sunday School Attendance],(tblAttendanceLog[[Week Number]:[Week Number]]=$K35)*(tblAttendanceLog[Sunday School Attendance]&lt;&gt;"")*(tblAttendanceLog[[Special Service
(exclude from some totals)]:[Special Service
(exclude from some totals)]]&lt;&gt;TRUE),"")),"")</f>
        <v/>
      </c>
      <c r="J35" s="25">
        <v>46117</v>
      </c>
      <c r="K35">
        <f t="shared" si="2"/>
        <v>15</v>
      </c>
      <c r="L35" s="17" t="str" cm="1">
        <f t="array" ref="L35">IFERROR(SUM(_xlfn._xlws.FILTER(tblAttendanceLog[In-Person Attendance],(tblAttendanceLog[[Week Number]:[Week Number]]=$K35)*(tblAttendanceLog[In-Person Attendance]&lt;&gt;""),"")),"")</f>
        <v/>
      </c>
      <c r="M35" t="str" cm="1">
        <f t="array" ref="M35">IFERROR(SUM(_xlfn._xlws.FILTER(tblAttendanceLog[Online Attendance],(tblAttendanceLog[[Week Number]:[Week Number]]=$K35)*(tblAttendanceLog[Online Attendance]&lt;&gt;""),"")),"")</f>
        <v/>
      </c>
      <c r="N35" s="23" t="str" cm="1">
        <f t="array" ref="N35">IFERROR(SUM(_xlfn._xlws.FILTER(tblAttendanceLog[Sunday School Attendance],(tblAttendanceLog[[Week Number]:[Week Number]]=$K35)*(tblAttendanceLog[Sunday School Attendance]&lt;&gt;""),"")),"")</f>
        <v/>
      </c>
    </row>
    <row r="36" spans="3:14" x14ac:dyDescent="0.25">
      <c r="C36" s="25">
        <v>46124</v>
      </c>
      <c r="D36">
        <f t="shared" si="1"/>
        <v>16</v>
      </c>
      <c r="E36" s="17" t="str" cm="1">
        <f t="array" ref="E36">IFERROR(SUM(_xlfn._xlws.FILTER(tblAttendanceLog[In-Person Attendance],(tblAttendanceLog[[Week Number]:[Week Number]]=$K36)*(tblAttendanceLog[In-Person Attendance]&lt;&gt;"")*(tblAttendanceLog[[Special Service
(exclude from some totals)]:[Special Service
(exclude from some totals)]]&lt;&gt;TRUE),"")),"")</f>
        <v/>
      </c>
      <c r="F36" s="17" t="str" cm="1">
        <f t="array" ref="F36">IFERROR(SUM(_xlfn._xlws.FILTER(tblAttendanceLog[Online Attendance],(tblAttendanceLog[[Week Number]:[Week Number]]=$K36)*(tblAttendanceLog[Online Attendance]&lt;&gt;"")*(tblAttendanceLog[[Special Service
(exclude from some totals)]:[Special Service
(exclude from some totals)]]&lt;&gt;TRUE),"")),"")</f>
        <v/>
      </c>
      <c r="G36" s="18" t="str" cm="1">
        <f t="array" ref="G36">IFERROR(SUM(_xlfn._xlws.FILTER(tblAttendanceLog[Sunday School Attendance],(tblAttendanceLog[[Week Number]:[Week Number]]=$K36)*(tblAttendanceLog[Sunday School Attendance]&lt;&gt;"")*(tblAttendanceLog[[Special Service
(exclude from some totals)]:[Special Service
(exclude from some totals)]]&lt;&gt;TRUE),"")),"")</f>
        <v/>
      </c>
      <c r="J36" s="25">
        <v>46124</v>
      </c>
      <c r="K36">
        <f t="shared" si="2"/>
        <v>16</v>
      </c>
      <c r="L36" s="17" t="str" cm="1">
        <f t="array" ref="L36">IFERROR(SUM(_xlfn._xlws.FILTER(tblAttendanceLog[In-Person Attendance],(tblAttendanceLog[[Week Number]:[Week Number]]=$K36)*(tblAttendanceLog[In-Person Attendance]&lt;&gt;""),"")),"")</f>
        <v/>
      </c>
      <c r="M36" t="str" cm="1">
        <f t="array" ref="M36">IFERROR(SUM(_xlfn._xlws.FILTER(tblAttendanceLog[Online Attendance],(tblAttendanceLog[[Week Number]:[Week Number]]=$K36)*(tblAttendanceLog[Online Attendance]&lt;&gt;""),"")),"")</f>
        <v/>
      </c>
      <c r="N36" s="23" t="str" cm="1">
        <f t="array" ref="N36">IFERROR(SUM(_xlfn._xlws.FILTER(tblAttendanceLog[Sunday School Attendance],(tblAttendanceLog[[Week Number]:[Week Number]]=$K36)*(tblAttendanceLog[Sunday School Attendance]&lt;&gt;""),"")),"")</f>
        <v/>
      </c>
    </row>
    <row r="37" spans="3:14" x14ac:dyDescent="0.25">
      <c r="C37" s="25">
        <v>46131</v>
      </c>
      <c r="D37">
        <f t="shared" si="1"/>
        <v>17</v>
      </c>
      <c r="E37" s="17" t="str" cm="1">
        <f t="array" ref="E37">IFERROR(SUM(_xlfn._xlws.FILTER(tblAttendanceLog[In-Person Attendance],(tblAttendanceLog[[Week Number]:[Week Number]]=$K37)*(tblAttendanceLog[In-Person Attendance]&lt;&gt;"")*(tblAttendanceLog[[Special Service
(exclude from some totals)]:[Special Service
(exclude from some totals)]]&lt;&gt;TRUE),"")),"")</f>
        <v/>
      </c>
      <c r="F37" s="17" t="str" cm="1">
        <f t="array" ref="F37">IFERROR(SUM(_xlfn._xlws.FILTER(tblAttendanceLog[Online Attendance],(tblAttendanceLog[[Week Number]:[Week Number]]=$K37)*(tblAttendanceLog[Online Attendance]&lt;&gt;"")*(tblAttendanceLog[[Special Service
(exclude from some totals)]:[Special Service
(exclude from some totals)]]&lt;&gt;TRUE),"")),"")</f>
        <v/>
      </c>
      <c r="G37" s="18" t="str" cm="1">
        <f t="array" ref="G37">IFERROR(SUM(_xlfn._xlws.FILTER(tblAttendanceLog[Sunday School Attendance],(tblAttendanceLog[[Week Number]:[Week Number]]=$K37)*(tblAttendanceLog[Sunday School Attendance]&lt;&gt;"")*(tblAttendanceLog[[Special Service
(exclude from some totals)]:[Special Service
(exclude from some totals)]]&lt;&gt;TRUE),"")),"")</f>
        <v/>
      </c>
      <c r="J37" s="25">
        <v>46131</v>
      </c>
      <c r="K37">
        <f t="shared" si="2"/>
        <v>17</v>
      </c>
      <c r="L37" s="17" t="str" cm="1">
        <f t="array" ref="L37">IFERROR(SUM(_xlfn._xlws.FILTER(tblAttendanceLog[In-Person Attendance],(tblAttendanceLog[[Week Number]:[Week Number]]=$K37)*(tblAttendanceLog[In-Person Attendance]&lt;&gt;""),"")),"")</f>
        <v/>
      </c>
      <c r="M37" t="str" cm="1">
        <f t="array" ref="M37">IFERROR(SUM(_xlfn._xlws.FILTER(tblAttendanceLog[Online Attendance],(tblAttendanceLog[[Week Number]:[Week Number]]=$K37)*(tblAttendanceLog[Online Attendance]&lt;&gt;""),"")),"")</f>
        <v/>
      </c>
      <c r="N37" s="23" t="str" cm="1">
        <f t="array" ref="N37">IFERROR(SUM(_xlfn._xlws.FILTER(tblAttendanceLog[Sunday School Attendance],(tblAttendanceLog[[Week Number]:[Week Number]]=$K37)*(tblAttendanceLog[Sunday School Attendance]&lt;&gt;""),"")),"")</f>
        <v/>
      </c>
    </row>
    <row r="38" spans="3:14" x14ac:dyDescent="0.25">
      <c r="C38" s="25">
        <v>46138</v>
      </c>
      <c r="D38">
        <f t="shared" si="1"/>
        <v>18</v>
      </c>
      <c r="E38" s="17" t="str" cm="1">
        <f t="array" ref="E38">IFERROR(SUM(_xlfn._xlws.FILTER(tblAttendanceLog[In-Person Attendance],(tblAttendanceLog[[Week Number]:[Week Number]]=$K38)*(tblAttendanceLog[In-Person Attendance]&lt;&gt;"")*(tblAttendanceLog[[Special Service
(exclude from some totals)]:[Special Service
(exclude from some totals)]]&lt;&gt;TRUE),"")),"")</f>
        <v/>
      </c>
      <c r="F38" s="17" t="str" cm="1">
        <f t="array" ref="F38">IFERROR(SUM(_xlfn._xlws.FILTER(tblAttendanceLog[Online Attendance],(tblAttendanceLog[[Week Number]:[Week Number]]=$K38)*(tblAttendanceLog[Online Attendance]&lt;&gt;"")*(tblAttendanceLog[[Special Service
(exclude from some totals)]:[Special Service
(exclude from some totals)]]&lt;&gt;TRUE),"")),"")</f>
        <v/>
      </c>
      <c r="G38" s="18" t="str" cm="1">
        <f t="array" ref="G38">IFERROR(SUM(_xlfn._xlws.FILTER(tblAttendanceLog[Sunday School Attendance],(tblAttendanceLog[[Week Number]:[Week Number]]=$K38)*(tblAttendanceLog[Sunday School Attendance]&lt;&gt;"")*(tblAttendanceLog[[Special Service
(exclude from some totals)]:[Special Service
(exclude from some totals)]]&lt;&gt;TRUE),"")),"")</f>
        <v/>
      </c>
      <c r="J38" s="25">
        <v>46138</v>
      </c>
      <c r="K38">
        <f t="shared" si="2"/>
        <v>18</v>
      </c>
      <c r="L38" s="17" t="str" cm="1">
        <f t="array" ref="L38">IFERROR(SUM(_xlfn._xlws.FILTER(tblAttendanceLog[In-Person Attendance],(tblAttendanceLog[[Week Number]:[Week Number]]=$K38)*(tblAttendanceLog[In-Person Attendance]&lt;&gt;""),"")),"")</f>
        <v/>
      </c>
      <c r="M38" t="str" cm="1">
        <f t="array" ref="M38">IFERROR(SUM(_xlfn._xlws.FILTER(tblAttendanceLog[Online Attendance],(tblAttendanceLog[[Week Number]:[Week Number]]=$K38)*(tblAttendanceLog[Online Attendance]&lt;&gt;""),"")),"")</f>
        <v/>
      </c>
      <c r="N38" s="23" t="str" cm="1">
        <f t="array" ref="N38">IFERROR(SUM(_xlfn._xlws.FILTER(tblAttendanceLog[Sunday School Attendance],(tblAttendanceLog[[Week Number]:[Week Number]]=$K38)*(tblAttendanceLog[Sunday School Attendance]&lt;&gt;""),"")),"")</f>
        <v/>
      </c>
    </row>
    <row r="39" spans="3:14" x14ac:dyDescent="0.25">
      <c r="C39" s="25">
        <v>46145</v>
      </c>
      <c r="D39">
        <f t="shared" si="1"/>
        <v>19</v>
      </c>
      <c r="E39" s="17" t="str" cm="1">
        <f t="array" ref="E39">IFERROR(SUM(_xlfn._xlws.FILTER(tblAttendanceLog[In-Person Attendance],(tblAttendanceLog[[Week Number]:[Week Number]]=$K39)*(tblAttendanceLog[In-Person Attendance]&lt;&gt;"")*(tblAttendanceLog[[Special Service
(exclude from some totals)]:[Special Service
(exclude from some totals)]]&lt;&gt;TRUE),"")),"")</f>
        <v/>
      </c>
      <c r="F39" s="17" t="str" cm="1">
        <f t="array" ref="F39">IFERROR(SUM(_xlfn._xlws.FILTER(tblAttendanceLog[Online Attendance],(tblAttendanceLog[[Week Number]:[Week Number]]=$K39)*(tblAttendanceLog[Online Attendance]&lt;&gt;"")*(tblAttendanceLog[[Special Service
(exclude from some totals)]:[Special Service
(exclude from some totals)]]&lt;&gt;TRUE),"")),"")</f>
        <v/>
      </c>
      <c r="G39" s="18" t="str" cm="1">
        <f t="array" ref="G39">IFERROR(SUM(_xlfn._xlws.FILTER(tblAttendanceLog[Sunday School Attendance],(tblAttendanceLog[[Week Number]:[Week Number]]=$K39)*(tblAttendanceLog[Sunday School Attendance]&lt;&gt;"")*(tblAttendanceLog[[Special Service
(exclude from some totals)]:[Special Service
(exclude from some totals)]]&lt;&gt;TRUE),"")),"")</f>
        <v/>
      </c>
      <c r="J39" s="25">
        <v>46145</v>
      </c>
      <c r="K39">
        <f t="shared" si="2"/>
        <v>19</v>
      </c>
      <c r="L39" s="17" t="str" cm="1">
        <f t="array" ref="L39">IFERROR(SUM(_xlfn._xlws.FILTER(tblAttendanceLog[In-Person Attendance],(tblAttendanceLog[[Week Number]:[Week Number]]=$K39)*(tblAttendanceLog[In-Person Attendance]&lt;&gt;""),"")),"")</f>
        <v/>
      </c>
      <c r="M39" t="str" cm="1">
        <f t="array" ref="M39">IFERROR(SUM(_xlfn._xlws.FILTER(tblAttendanceLog[Online Attendance],(tblAttendanceLog[[Week Number]:[Week Number]]=$K39)*(tblAttendanceLog[Online Attendance]&lt;&gt;""),"")),"")</f>
        <v/>
      </c>
      <c r="N39" s="23" t="str" cm="1">
        <f t="array" ref="N39">IFERROR(SUM(_xlfn._xlws.FILTER(tblAttendanceLog[Sunday School Attendance],(tblAttendanceLog[[Week Number]:[Week Number]]=$K39)*(tblAttendanceLog[Sunday School Attendance]&lt;&gt;""),"")),"")</f>
        <v/>
      </c>
    </row>
    <row r="40" spans="3:14" x14ac:dyDescent="0.25">
      <c r="C40" s="25">
        <v>46152</v>
      </c>
      <c r="D40">
        <f t="shared" si="1"/>
        <v>20</v>
      </c>
      <c r="E40" s="17" t="str" cm="1">
        <f t="array" ref="E40">IFERROR(SUM(_xlfn._xlws.FILTER(tblAttendanceLog[In-Person Attendance],(tblAttendanceLog[[Week Number]:[Week Number]]=$K40)*(tblAttendanceLog[In-Person Attendance]&lt;&gt;"")*(tblAttendanceLog[[Special Service
(exclude from some totals)]:[Special Service
(exclude from some totals)]]&lt;&gt;TRUE),"")),"")</f>
        <v/>
      </c>
      <c r="F40" s="17" t="str" cm="1">
        <f t="array" ref="F40">IFERROR(SUM(_xlfn._xlws.FILTER(tblAttendanceLog[Online Attendance],(tblAttendanceLog[[Week Number]:[Week Number]]=$K40)*(tblAttendanceLog[Online Attendance]&lt;&gt;"")*(tblAttendanceLog[[Special Service
(exclude from some totals)]:[Special Service
(exclude from some totals)]]&lt;&gt;TRUE),"")),"")</f>
        <v/>
      </c>
      <c r="G40" s="18" t="str" cm="1">
        <f t="array" ref="G40">IFERROR(SUM(_xlfn._xlws.FILTER(tblAttendanceLog[Sunday School Attendance],(tblAttendanceLog[[Week Number]:[Week Number]]=$K40)*(tblAttendanceLog[Sunday School Attendance]&lt;&gt;"")*(tblAttendanceLog[[Special Service
(exclude from some totals)]:[Special Service
(exclude from some totals)]]&lt;&gt;TRUE),"")),"")</f>
        <v/>
      </c>
      <c r="J40" s="25">
        <v>46152</v>
      </c>
      <c r="K40">
        <f t="shared" si="2"/>
        <v>20</v>
      </c>
      <c r="L40" s="17" t="str" cm="1">
        <f t="array" ref="L40">IFERROR(SUM(_xlfn._xlws.FILTER(tblAttendanceLog[In-Person Attendance],(tblAttendanceLog[[Week Number]:[Week Number]]=$K40)*(tblAttendanceLog[In-Person Attendance]&lt;&gt;""),"")),"")</f>
        <v/>
      </c>
      <c r="M40" t="str" cm="1">
        <f t="array" ref="M40">IFERROR(SUM(_xlfn._xlws.FILTER(tblAttendanceLog[Online Attendance],(tblAttendanceLog[[Week Number]:[Week Number]]=$K40)*(tblAttendanceLog[Online Attendance]&lt;&gt;""),"")),"")</f>
        <v/>
      </c>
      <c r="N40" s="23" t="str" cm="1">
        <f t="array" ref="N40">IFERROR(SUM(_xlfn._xlws.FILTER(tblAttendanceLog[Sunday School Attendance],(tblAttendanceLog[[Week Number]:[Week Number]]=$K40)*(tblAttendanceLog[Sunday School Attendance]&lt;&gt;""),"")),"")</f>
        <v/>
      </c>
    </row>
    <row r="41" spans="3:14" x14ac:dyDescent="0.25">
      <c r="C41" s="25">
        <v>46159</v>
      </c>
      <c r="D41">
        <f t="shared" si="1"/>
        <v>21</v>
      </c>
      <c r="E41" s="17" t="str" cm="1">
        <f t="array" ref="E41">IFERROR(SUM(_xlfn._xlws.FILTER(tblAttendanceLog[In-Person Attendance],(tblAttendanceLog[[Week Number]:[Week Number]]=$K41)*(tblAttendanceLog[In-Person Attendance]&lt;&gt;"")*(tblAttendanceLog[[Special Service
(exclude from some totals)]:[Special Service
(exclude from some totals)]]&lt;&gt;TRUE),"")),"")</f>
        <v/>
      </c>
      <c r="F41" s="17" t="str" cm="1">
        <f t="array" ref="F41">IFERROR(SUM(_xlfn._xlws.FILTER(tblAttendanceLog[Online Attendance],(tblAttendanceLog[[Week Number]:[Week Number]]=$K41)*(tblAttendanceLog[Online Attendance]&lt;&gt;"")*(tblAttendanceLog[[Special Service
(exclude from some totals)]:[Special Service
(exclude from some totals)]]&lt;&gt;TRUE),"")),"")</f>
        <v/>
      </c>
      <c r="G41" s="18" t="str" cm="1">
        <f t="array" ref="G41">IFERROR(SUM(_xlfn._xlws.FILTER(tblAttendanceLog[Sunday School Attendance],(tblAttendanceLog[[Week Number]:[Week Number]]=$K41)*(tblAttendanceLog[Sunday School Attendance]&lt;&gt;"")*(tblAttendanceLog[[Special Service
(exclude from some totals)]:[Special Service
(exclude from some totals)]]&lt;&gt;TRUE),"")),"")</f>
        <v/>
      </c>
      <c r="J41" s="25">
        <v>46159</v>
      </c>
      <c r="K41">
        <f t="shared" si="2"/>
        <v>21</v>
      </c>
      <c r="L41" s="17" t="str" cm="1">
        <f t="array" ref="L41">IFERROR(SUM(_xlfn._xlws.FILTER(tblAttendanceLog[In-Person Attendance],(tblAttendanceLog[[Week Number]:[Week Number]]=$K41)*(tblAttendanceLog[In-Person Attendance]&lt;&gt;""),"")),"")</f>
        <v/>
      </c>
      <c r="M41" t="str" cm="1">
        <f t="array" ref="M41">IFERROR(SUM(_xlfn._xlws.FILTER(tblAttendanceLog[Online Attendance],(tblAttendanceLog[[Week Number]:[Week Number]]=$K41)*(tblAttendanceLog[Online Attendance]&lt;&gt;""),"")),"")</f>
        <v/>
      </c>
      <c r="N41" s="23" t="str" cm="1">
        <f t="array" ref="N41">IFERROR(SUM(_xlfn._xlws.FILTER(tblAttendanceLog[Sunday School Attendance],(tblAttendanceLog[[Week Number]:[Week Number]]=$K41)*(tblAttendanceLog[Sunday School Attendance]&lt;&gt;""),"")),"")</f>
        <v/>
      </c>
    </row>
    <row r="42" spans="3:14" x14ac:dyDescent="0.25">
      <c r="C42" s="25">
        <v>46166</v>
      </c>
      <c r="D42">
        <f t="shared" si="1"/>
        <v>22</v>
      </c>
      <c r="E42" s="17" t="str" cm="1">
        <f t="array" ref="E42">IFERROR(SUM(_xlfn._xlws.FILTER(tblAttendanceLog[In-Person Attendance],(tblAttendanceLog[[Week Number]:[Week Number]]=$K42)*(tblAttendanceLog[In-Person Attendance]&lt;&gt;"")*(tblAttendanceLog[[Special Service
(exclude from some totals)]:[Special Service
(exclude from some totals)]]&lt;&gt;TRUE),"")),"")</f>
        <v/>
      </c>
      <c r="F42" s="17" t="str" cm="1">
        <f t="array" ref="F42">IFERROR(SUM(_xlfn._xlws.FILTER(tblAttendanceLog[Online Attendance],(tblAttendanceLog[[Week Number]:[Week Number]]=$K42)*(tblAttendanceLog[Online Attendance]&lt;&gt;"")*(tblAttendanceLog[[Special Service
(exclude from some totals)]:[Special Service
(exclude from some totals)]]&lt;&gt;TRUE),"")),"")</f>
        <v/>
      </c>
      <c r="G42" s="18" t="str" cm="1">
        <f t="array" ref="G42">IFERROR(SUM(_xlfn._xlws.FILTER(tblAttendanceLog[Sunday School Attendance],(tblAttendanceLog[[Week Number]:[Week Number]]=$K42)*(tblAttendanceLog[Sunday School Attendance]&lt;&gt;"")*(tblAttendanceLog[[Special Service
(exclude from some totals)]:[Special Service
(exclude from some totals)]]&lt;&gt;TRUE),"")),"")</f>
        <v/>
      </c>
      <c r="J42" s="25">
        <v>46166</v>
      </c>
      <c r="K42">
        <f t="shared" si="2"/>
        <v>22</v>
      </c>
      <c r="L42" s="17" t="str" cm="1">
        <f t="array" ref="L42">IFERROR(SUM(_xlfn._xlws.FILTER(tblAttendanceLog[In-Person Attendance],(tblAttendanceLog[[Week Number]:[Week Number]]=$K42)*(tblAttendanceLog[In-Person Attendance]&lt;&gt;""),"")),"")</f>
        <v/>
      </c>
      <c r="M42" t="str" cm="1">
        <f t="array" ref="M42">IFERROR(SUM(_xlfn._xlws.FILTER(tblAttendanceLog[Online Attendance],(tblAttendanceLog[[Week Number]:[Week Number]]=$K42)*(tblAttendanceLog[Online Attendance]&lt;&gt;""),"")),"")</f>
        <v/>
      </c>
      <c r="N42" s="23" t="str" cm="1">
        <f t="array" ref="N42">IFERROR(SUM(_xlfn._xlws.FILTER(tblAttendanceLog[Sunday School Attendance],(tblAttendanceLog[[Week Number]:[Week Number]]=$K42)*(tblAttendanceLog[Sunday School Attendance]&lt;&gt;""),"")),"")</f>
        <v/>
      </c>
    </row>
    <row r="43" spans="3:14" x14ac:dyDescent="0.25">
      <c r="C43" s="25">
        <v>46173</v>
      </c>
      <c r="D43">
        <f t="shared" si="1"/>
        <v>23</v>
      </c>
      <c r="E43" s="17" t="str" cm="1">
        <f t="array" ref="E43">IFERROR(SUM(_xlfn._xlws.FILTER(tblAttendanceLog[In-Person Attendance],(tblAttendanceLog[[Week Number]:[Week Number]]=$K43)*(tblAttendanceLog[In-Person Attendance]&lt;&gt;"")*(tblAttendanceLog[[Special Service
(exclude from some totals)]:[Special Service
(exclude from some totals)]]&lt;&gt;TRUE),"")),"")</f>
        <v/>
      </c>
      <c r="F43" s="17" t="str" cm="1">
        <f t="array" ref="F43">IFERROR(SUM(_xlfn._xlws.FILTER(tblAttendanceLog[Online Attendance],(tblAttendanceLog[[Week Number]:[Week Number]]=$K43)*(tblAttendanceLog[Online Attendance]&lt;&gt;"")*(tblAttendanceLog[[Special Service
(exclude from some totals)]:[Special Service
(exclude from some totals)]]&lt;&gt;TRUE),"")),"")</f>
        <v/>
      </c>
      <c r="G43" s="18" t="str" cm="1">
        <f t="array" ref="G43">IFERROR(SUM(_xlfn._xlws.FILTER(tblAttendanceLog[Sunday School Attendance],(tblAttendanceLog[[Week Number]:[Week Number]]=$K43)*(tblAttendanceLog[Sunday School Attendance]&lt;&gt;"")*(tblAttendanceLog[[Special Service
(exclude from some totals)]:[Special Service
(exclude from some totals)]]&lt;&gt;TRUE),"")),"")</f>
        <v/>
      </c>
      <c r="J43" s="25">
        <v>46173</v>
      </c>
      <c r="K43">
        <f t="shared" si="2"/>
        <v>23</v>
      </c>
      <c r="L43" s="17" t="str" cm="1">
        <f t="array" ref="L43">IFERROR(SUM(_xlfn._xlws.FILTER(tblAttendanceLog[In-Person Attendance],(tblAttendanceLog[[Week Number]:[Week Number]]=$K43)*(tblAttendanceLog[In-Person Attendance]&lt;&gt;""),"")),"")</f>
        <v/>
      </c>
      <c r="M43" t="str" cm="1">
        <f t="array" ref="M43">IFERROR(SUM(_xlfn._xlws.FILTER(tblAttendanceLog[Online Attendance],(tblAttendanceLog[[Week Number]:[Week Number]]=$K43)*(tblAttendanceLog[Online Attendance]&lt;&gt;""),"")),"")</f>
        <v/>
      </c>
      <c r="N43" s="23" t="str" cm="1">
        <f t="array" ref="N43">IFERROR(SUM(_xlfn._xlws.FILTER(tblAttendanceLog[Sunday School Attendance],(tblAttendanceLog[[Week Number]:[Week Number]]=$K43)*(tblAttendanceLog[Sunday School Attendance]&lt;&gt;""),"")),"")</f>
        <v/>
      </c>
    </row>
    <row r="44" spans="3:14" x14ac:dyDescent="0.25">
      <c r="C44" s="25">
        <v>46180</v>
      </c>
      <c r="D44">
        <f t="shared" si="1"/>
        <v>24</v>
      </c>
      <c r="E44" s="17" t="str" cm="1">
        <f t="array" ref="E44">IFERROR(SUM(_xlfn._xlws.FILTER(tblAttendanceLog[In-Person Attendance],(tblAttendanceLog[[Week Number]:[Week Number]]=$K44)*(tblAttendanceLog[In-Person Attendance]&lt;&gt;"")*(tblAttendanceLog[[Special Service
(exclude from some totals)]:[Special Service
(exclude from some totals)]]&lt;&gt;TRUE),"")),"")</f>
        <v/>
      </c>
      <c r="F44" s="17" t="str" cm="1">
        <f t="array" ref="F44">IFERROR(SUM(_xlfn._xlws.FILTER(tblAttendanceLog[Online Attendance],(tblAttendanceLog[[Week Number]:[Week Number]]=$K44)*(tblAttendanceLog[Online Attendance]&lt;&gt;"")*(tblAttendanceLog[[Special Service
(exclude from some totals)]:[Special Service
(exclude from some totals)]]&lt;&gt;TRUE),"")),"")</f>
        <v/>
      </c>
      <c r="G44" s="18" t="str" cm="1">
        <f t="array" ref="G44">IFERROR(SUM(_xlfn._xlws.FILTER(tblAttendanceLog[Sunday School Attendance],(tblAttendanceLog[[Week Number]:[Week Number]]=$K44)*(tblAttendanceLog[Sunday School Attendance]&lt;&gt;"")*(tblAttendanceLog[[Special Service
(exclude from some totals)]:[Special Service
(exclude from some totals)]]&lt;&gt;TRUE),"")),"")</f>
        <v/>
      </c>
      <c r="J44" s="25">
        <v>46180</v>
      </c>
      <c r="K44">
        <f t="shared" si="2"/>
        <v>24</v>
      </c>
      <c r="L44" s="17" t="str" cm="1">
        <f t="array" ref="L44">IFERROR(SUM(_xlfn._xlws.FILTER(tblAttendanceLog[In-Person Attendance],(tblAttendanceLog[[Week Number]:[Week Number]]=$K44)*(tblAttendanceLog[In-Person Attendance]&lt;&gt;""),"")),"")</f>
        <v/>
      </c>
      <c r="M44" t="str" cm="1">
        <f t="array" ref="M44">IFERROR(SUM(_xlfn._xlws.FILTER(tblAttendanceLog[Online Attendance],(tblAttendanceLog[[Week Number]:[Week Number]]=$K44)*(tblAttendanceLog[Online Attendance]&lt;&gt;""),"")),"")</f>
        <v/>
      </c>
      <c r="N44" s="23" t="str" cm="1">
        <f t="array" ref="N44">IFERROR(SUM(_xlfn._xlws.FILTER(tblAttendanceLog[Sunday School Attendance],(tblAttendanceLog[[Week Number]:[Week Number]]=$K44)*(tblAttendanceLog[Sunday School Attendance]&lt;&gt;""),"")),"")</f>
        <v/>
      </c>
    </row>
    <row r="45" spans="3:14" x14ac:dyDescent="0.25">
      <c r="C45" s="25">
        <v>46187</v>
      </c>
      <c r="D45">
        <f t="shared" si="1"/>
        <v>25</v>
      </c>
      <c r="E45" s="17" t="str" cm="1">
        <f t="array" ref="E45">IFERROR(SUM(_xlfn._xlws.FILTER(tblAttendanceLog[In-Person Attendance],(tblAttendanceLog[[Week Number]:[Week Number]]=$K45)*(tblAttendanceLog[In-Person Attendance]&lt;&gt;"")*(tblAttendanceLog[[Special Service
(exclude from some totals)]:[Special Service
(exclude from some totals)]]&lt;&gt;TRUE),"")),"")</f>
        <v/>
      </c>
      <c r="F45" s="17" t="str" cm="1">
        <f t="array" ref="F45">IFERROR(SUM(_xlfn._xlws.FILTER(tblAttendanceLog[Online Attendance],(tblAttendanceLog[[Week Number]:[Week Number]]=$K45)*(tblAttendanceLog[Online Attendance]&lt;&gt;"")*(tblAttendanceLog[[Special Service
(exclude from some totals)]:[Special Service
(exclude from some totals)]]&lt;&gt;TRUE),"")),"")</f>
        <v/>
      </c>
      <c r="G45" s="18" t="str" cm="1">
        <f t="array" ref="G45">IFERROR(SUM(_xlfn._xlws.FILTER(tblAttendanceLog[Sunday School Attendance],(tblAttendanceLog[[Week Number]:[Week Number]]=$K45)*(tblAttendanceLog[Sunday School Attendance]&lt;&gt;"")*(tblAttendanceLog[[Special Service
(exclude from some totals)]:[Special Service
(exclude from some totals)]]&lt;&gt;TRUE),"")),"")</f>
        <v/>
      </c>
      <c r="J45" s="25">
        <v>46187</v>
      </c>
      <c r="K45">
        <f t="shared" si="2"/>
        <v>25</v>
      </c>
      <c r="L45" s="17" t="str" cm="1">
        <f t="array" ref="L45">IFERROR(SUM(_xlfn._xlws.FILTER(tblAttendanceLog[In-Person Attendance],(tblAttendanceLog[[Week Number]:[Week Number]]=$K45)*(tblAttendanceLog[In-Person Attendance]&lt;&gt;""),"")),"")</f>
        <v/>
      </c>
      <c r="M45" t="str" cm="1">
        <f t="array" ref="M45">IFERROR(SUM(_xlfn._xlws.FILTER(tblAttendanceLog[Online Attendance],(tblAttendanceLog[[Week Number]:[Week Number]]=$K45)*(tblAttendanceLog[Online Attendance]&lt;&gt;""),"")),"")</f>
        <v/>
      </c>
      <c r="N45" s="23" t="str" cm="1">
        <f t="array" ref="N45">IFERROR(SUM(_xlfn._xlws.FILTER(tblAttendanceLog[Sunday School Attendance],(tblAttendanceLog[[Week Number]:[Week Number]]=$K45)*(tblAttendanceLog[Sunday School Attendance]&lt;&gt;""),"")),"")</f>
        <v/>
      </c>
    </row>
    <row r="46" spans="3:14" x14ac:dyDescent="0.25">
      <c r="C46" s="25">
        <v>46194</v>
      </c>
      <c r="D46">
        <f t="shared" si="1"/>
        <v>26</v>
      </c>
      <c r="E46" s="17" t="str" cm="1">
        <f t="array" ref="E46">IFERROR(SUM(_xlfn._xlws.FILTER(tblAttendanceLog[In-Person Attendance],(tblAttendanceLog[[Week Number]:[Week Number]]=$K46)*(tblAttendanceLog[In-Person Attendance]&lt;&gt;"")*(tblAttendanceLog[[Special Service
(exclude from some totals)]:[Special Service
(exclude from some totals)]]&lt;&gt;TRUE),"")),"")</f>
        <v/>
      </c>
      <c r="F46" s="17" t="str" cm="1">
        <f t="array" ref="F46">IFERROR(SUM(_xlfn._xlws.FILTER(tblAttendanceLog[Online Attendance],(tblAttendanceLog[[Week Number]:[Week Number]]=$K46)*(tblAttendanceLog[Online Attendance]&lt;&gt;"")*(tblAttendanceLog[[Special Service
(exclude from some totals)]:[Special Service
(exclude from some totals)]]&lt;&gt;TRUE),"")),"")</f>
        <v/>
      </c>
      <c r="G46" s="18" t="str" cm="1">
        <f t="array" ref="G46">IFERROR(SUM(_xlfn._xlws.FILTER(tblAttendanceLog[Sunday School Attendance],(tblAttendanceLog[[Week Number]:[Week Number]]=$K46)*(tblAttendanceLog[Sunday School Attendance]&lt;&gt;"")*(tblAttendanceLog[[Special Service
(exclude from some totals)]:[Special Service
(exclude from some totals)]]&lt;&gt;TRUE),"")),"")</f>
        <v/>
      </c>
      <c r="J46" s="25">
        <v>46194</v>
      </c>
      <c r="K46">
        <f t="shared" si="2"/>
        <v>26</v>
      </c>
      <c r="L46" s="17" t="str" cm="1">
        <f t="array" ref="L46">IFERROR(SUM(_xlfn._xlws.FILTER(tblAttendanceLog[In-Person Attendance],(tblAttendanceLog[[Week Number]:[Week Number]]=$K46)*(tblAttendanceLog[In-Person Attendance]&lt;&gt;""),"")),"")</f>
        <v/>
      </c>
      <c r="M46" t="str" cm="1">
        <f t="array" ref="M46">IFERROR(SUM(_xlfn._xlws.FILTER(tblAttendanceLog[Online Attendance],(tblAttendanceLog[[Week Number]:[Week Number]]=$K46)*(tblAttendanceLog[Online Attendance]&lt;&gt;""),"")),"")</f>
        <v/>
      </c>
      <c r="N46" s="23" t="str" cm="1">
        <f t="array" ref="N46">IFERROR(SUM(_xlfn._xlws.FILTER(tblAttendanceLog[Sunday School Attendance],(tblAttendanceLog[[Week Number]:[Week Number]]=$K46)*(tblAttendanceLog[Sunday School Attendance]&lt;&gt;""),"")),"")</f>
        <v/>
      </c>
    </row>
    <row r="47" spans="3:14" x14ac:dyDescent="0.25">
      <c r="C47" s="25">
        <v>46201</v>
      </c>
      <c r="D47">
        <f t="shared" si="1"/>
        <v>27</v>
      </c>
      <c r="E47" s="17" t="str" cm="1">
        <f t="array" ref="E47">IFERROR(SUM(_xlfn._xlws.FILTER(tblAttendanceLog[In-Person Attendance],(tblAttendanceLog[[Week Number]:[Week Number]]=$K47)*(tblAttendanceLog[In-Person Attendance]&lt;&gt;"")*(tblAttendanceLog[[Special Service
(exclude from some totals)]:[Special Service
(exclude from some totals)]]&lt;&gt;TRUE),"")),"")</f>
        <v/>
      </c>
      <c r="F47" s="17" t="str" cm="1">
        <f t="array" ref="F47">IFERROR(SUM(_xlfn._xlws.FILTER(tblAttendanceLog[Online Attendance],(tblAttendanceLog[[Week Number]:[Week Number]]=$K47)*(tblAttendanceLog[Online Attendance]&lt;&gt;"")*(tblAttendanceLog[[Special Service
(exclude from some totals)]:[Special Service
(exclude from some totals)]]&lt;&gt;TRUE),"")),"")</f>
        <v/>
      </c>
      <c r="G47" s="18" t="str" cm="1">
        <f t="array" ref="G47">IFERROR(SUM(_xlfn._xlws.FILTER(tblAttendanceLog[Sunday School Attendance],(tblAttendanceLog[[Week Number]:[Week Number]]=$K47)*(tblAttendanceLog[Sunday School Attendance]&lt;&gt;"")*(tblAttendanceLog[[Special Service
(exclude from some totals)]:[Special Service
(exclude from some totals)]]&lt;&gt;TRUE),"")),"")</f>
        <v/>
      </c>
      <c r="J47" s="25">
        <v>46201</v>
      </c>
      <c r="K47">
        <f t="shared" si="2"/>
        <v>27</v>
      </c>
      <c r="L47" s="17" t="str" cm="1">
        <f t="array" ref="L47">IFERROR(SUM(_xlfn._xlws.FILTER(tblAttendanceLog[In-Person Attendance],(tblAttendanceLog[[Week Number]:[Week Number]]=$K47)*(tblAttendanceLog[In-Person Attendance]&lt;&gt;""),"")),"")</f>
        <v/>
      </c>
      <c r="M47" t="str" cm="1">
        <f t="array" ref="M47">IFERROR(SUM(_xlfn._xlws.FILTER(tblAttendanceLog[Online Attendance],(tblAttendanceLog[[Week Number]:[Week Number]]=$K47)*(tblAttendanceLog[Online Attendance]&lt;&gt;""),"")),"")</f>
        <v/>
      </c>
      <c r="N47" s="23" t="str" cm="1">
        <f t="array" ref="N47">IFERROR(SUM(_xlfn._xlws.FILTER(tblAttendanceLog[Sunday School Attendance],(tblAttendanceLog[[Week Number]:[Week Number]]=$K47)*(tblAttendanceLog[Sunday School Attendance]&lt;&gt;""),"")),"")</f>
        <v/>
      </c>
    </row>
    <row r="48" spans="3:14" x14ac:dyDescent="0.25">
      <c r="C48" s="25">
        <v>46208</v>
      </c>
      <c r="D48">
        <f t="shared" si="1"/>
        <v>28</v>
      </c>
      <c r="E48" s="17" t="str" cm="1">
        <f t="array" ref="E48">IFERROR(SUM(_xlfn._xlws.FILTER(tblAttendanceLog[In-Person Attendance],(tblAttendanceLog[[Week Number]:[Week Number]]=$K48)*(tblAttendanceLog[In-Person Attendance]&lt;&gt;"")*(tblAttendanceLog[[Special Service
(exclude from some totals)]:[Special Service
(exclude from some totals)]]&lt;&gt;TRUE),"")),"")</f>
        <v/>
      </c>
      <c r="F48" s="17" t="str" cm="1">
        <f t="array" ref="F48">IFERROR(SUM(_xlfn._xlws.FILTER(tblAttendanceLog[Online Attendance],(tblAttendanceLog[[Week Number]:[Week Number]]=$K48)*(tblAttendanceLog[Online Attendance]&lt;&gt;"")*(tblAttendanceLog[[Special Service
(exclude from some totals)]:[Special Service
(exclude from some totals)]]&lt;&gt;TRUE),"")),"")</f>
        <v/>
      </c>
      <c r="G48" s="18" t="str" cm="1">
        <f t="array" ref="G48">IFERROR(SUM(_xlfn._xlws.FILTER(tblAttendanceLog[Sunday School Attendance],(tblAttendanceLog[[Week Number]:[Week Number]]=$K48)*(tblAttendanceLog[Sunday School Attendance]&lt;&gt;"")*(tblAttendanceLog[[Special Service
(exclude from some totals)]:[Special Service
(exclude from some totals)]]&lt;&gt;TRUE),"")),"")</f>
        <v/>
      </c>
      <c r="J48" s="25">
        <v>46208</v>
      </c>
      <c r="K48">
        <f t="shared" si="2"/>
        <v>28</v>
      </c>
      <c r="L48" s="17" t="str" cm="1">
        <f t="array" ref="L48">IFERROR(SUM(_xlfn._xlws.FILTER(tblAttendanceLog[In-Person Attendance],(tblAttendanceLog[[Week Number]:[Week Number]]=$K48)*(tblAttendanceLog[In-Person Attendance]&lt;&gt;""),"")),"")</f>
        <v/>
      </c>
      <c r="M48" t="str" cm="1">
        <f t="array" ref="M48">IFERROR(SUM(_xlfn._xlws.FILTER(tblAttendanceLog[Online Attendance],(tblAttendanceLog[[Week Number]:[Week Number]]=$K48)*(tblAttendanceLog[Online Attendance]&lt;&gt;""),"")),"")</f>
        <v/>
      </c>
      <c r="N48" s="23" t="str" cm="1">
        <f t="array" ref="N48">IFERROR(SUM(_xlfn._xlws.FILTER(tblAttendanceLog[Sunday School Attendance],(tblAttendanceLog[[Week Number]:[Week Number]]=$K48)*(tblAttendanceLog[Sunday School Attendance]&lt;&gt;""),"")),"")</f>
        <v/>
      </c>
    </row>
    <row r="49" spans="3:14" x14ac:dyDescent="0.25">
      <c r="C49" s="25">
        <v>46215</v>
      </c>
      <c r="D49">
        <f t="shared" si="1"/>
        <v>29</v>
      </c>
      <c r="E49" s="17" t="str" cm="1">
        <f t="array" ref="E49">IFERROR(SUM(_xlfn._xlws.FILTER(tblAttendanceLog[In-Person Attendance],(tblAttendanceLog[[Week Number]:[Week Number]]=$K49)*(tblAttendanceLog[In-Person Attendance]&lt;&gt;"")*(tblAttendanceLog[[Special Service
(exclude from some totals)]:[Special Service
(exclude from some totals)]]&lt;&gt;TRUE),"")),"")</f>
        <v/>
      </c>
      <c r="F49" s="17" t="str" cm="1">
        <f t="array" ref="F49">IFERROR(SUM(_xlfn._xlws.FILTER(tblAttendanceLog[Online Attendance],(tblAttendanceLog[[Week Number]:[Week Number]]=$K49)*(tblAttendanceLog[Online Attendance]&lt;&gt;"")*(tblAttendanceLog[[Special Service
(exclude from some totals)]:[Special Service
(exclude from some totals)]]&lt;&gt;TRUE),"")),"")</f>
        <v/>
      </c>
      <c r="G49" s="18" t="str" cm="1">
        <f t="array" ref="G49">IFERROR(SUM(_xlfn._xlws.FILTER(tblAttendanceLog[Sunday School Attendance],(tblAttendanceLog[[Week Number]:[Week Number]]=$K49)*(tblAttendanceLog[Sunday School Attendance]&lt;&gt;"")*(tblAttendanceLog[[Special Service
(exclude from some totals)]:[Special Service
(exclude from some totals)]]&lt;&gt;TRUE),"")),"")</f>
        <v/>
      </c>
      <c r="J49" s="25">
        <v>46215</v>
      </c>
      <c r="K49">
        <f t="shared" si="2"/>
        <v>29</v>
      </c>
      <c r="L49" s="17" t="str" cm="1">
        <f t="array" ref="L49">IFERROR(SUM(_xlfn._xlws.FILTER(tblAttendanceLog[In-Person Attendance],(tblAttendanceLog[[Week Number]:[Week Number]]=$K49)*(tblAttendanceLog[In-Person Attendance]&lt;&gt;""),"")),"")</f>
        <v/>
      </c>
      <c r="M49" t="str" cm="1">
        <f t="array" ref="M49">IFERROR(SUM(_xlfn._xlws.FILTER(tblAttendanceLog[Online Attendance],(tblAttendanceLog[[Week Number]:[Week Number]]=$K49)*(tblAttendanceLog[Online Attendance]&lt;&gt;""),"")),"")</f>
        <v/>
      </c>
      <c r="N49" s="23" t="str" cm="1">
        <f t="array" ref="N49">IFERROR(SUM(_xlfn._xlws.FILTER(tblAttendanceLog[Sunday School Attendance],(tblAttendanceLog[[Week Number]:[Week Number]]=$K49)*(tblAttendanceLog[Sunday School Attendance]&lt;&gt;""),"")),"")</f>
        <v/>
      </c>
    </row>
    <row r="50" spans="3:14" x14ac:dyDescent="0.25">
      <c r="C50" s="25">
        <v>46222</v>
      </c>
      <c r="D50">
        <f t="shared" si="1"/>
        <v>30</v>
      </c>
      <c r="E50" s="17" t="str" cm="1">
        <f t="array" ref="E50">IFERROR(SUM(_xlfn._xlws.FILTER(tblAttendanceLog[In-Person Attendance],(tblAttendanceLog[[Week Number]:[Week Number]]=$K50)*(tblAttendanceLog[In-Person Attendance]&lt;&gt;"")*(tblAttendanceLog[[Special Service
(exclude from some totals)]:[Special Service
(exclude from some totals)]]&lt;&gt;TRUE),"")),"")</f>
        <v/>
      </c>
      <c r="F50" s="17" t="str" cm="1">
        <f t="array" ref="F50">IFERROR(SUM(_xlfn._xlws.FILTER(tblAttendanceLog[Online Attendance],(tblAttendanceLog[[Week Number]:[Week Number]]=$K50)*(tblAttendanceLog[Online Attendance]&lt;&gt;"")*(tblAttendanceLog[[Special Service
(exclude from some totals)]:[Special Service
(exclude from some totals)]]&lt;&gt;TRUE),"")),"")</f>
        <v/>
      </c>
      <c r="G50" s="18" t="str" cm="1">
        <f t="array" ref="G50">IFERROR(SUM(_xlfn._xlws.FILTER(tblAttendanceLog[Sunday School Attendance],(tblAttendanceLog[[Week Number]:[Week Number]]=$K50)*(tblAttendanceLog[Sunday School Attendance]&lt;&gt;"")*(tblAttendanceLog[[Special Service
(exclude from some totals)]:[Special Service
(exclude from some totals)]]&lt;&gt;TRUE),"")),"")</f>
        <v/>
      </c>
      <c r="J50" s="25">
        <v>46222</v>
      </c>
      <c r="K50">
        <f t="shared" si="2"/>
        <v>30</v>
      </c>
      <c r="L50" s="17" t="str" cm="1">
        <f t="array" ref="L50">IFERROR(SUM(_xlfn._xlws.FILTER(tblAttendanceLog[In-Person Attendance],(tblAttendanceLog[[Week Number]:[Week Number]]=$K50)*(tblAttendanceLog[In-Person Attendance]&lt;&gt;""),"")),"")</f>
        <v/>
      </c>
      <c r="M50" t="str" cm="1">
        <f t="array" ref="M50">IFERROR(SUM(_xlfn._xlws.FILTER(tblAttendanceLog[Online Attendance],(tblAttendanceLog[[Week Number]:[Week Number]]=$K50)*(tblAttendanceLog[Online Attendance]&lt;&gt;""),"")),"")</f>
        <v/>
      </c>
      <c r="N50" s="23" t="str" cm="1">
        <f t="array" ref="N50">IFERROR(SUM(_xlfn._xlws.FILTER(tblAttendanceLog[Sunday School Attendance],(tblAttendanceLog[[Week Number]:[Week Number]]=$K50)*(tblAttendanceLog[Sunday School Attendance]&lt;&gt;""),"")),"")</f>
        <v/>
      </c>
    </row>
    <row r="51" spans="3:14" x14ac:dyDescent="0.25">
      <c r="C51" s="25">
        <v>46229</v>
      </c>
      <c r="D51">
        <f t="shared" si="1"/>
        <v>31</v>
      </c>
      <c r="E51" s="17" t="str" cm="1">
        <f t="array" ref="E51">IFERROR(SUM(_xlfn._xlws.FILTER(tblAttendanceLog[In-Person Attendance],(tblAttendanceLog[[Week Number]:[Week Number]]=$K51)*(tblAttendanceLog[In-Person Attendance]&lt;&gt;"")*(tblAttendanceLog[[Special Service
(exclude from some totals)]:[Special Service
(exclude from some totals)]]&lt;&gt;TRUE),"")),"")</f>
        <v/>
      </c>
      <c r="F51" s="17" t="str" cm="1">
        <f t="array" ref="F51">IFERROR(SUM(_xlfn._xlws.FILTER(tblAttendanceLog[Online Attendance],(tblAttendanceLog[[Week Number]:[Week Number]]=$K51)*(tblAttendanceLog[Online Attendance]&lt;&gt;"")*(tblAttendanceLog[[Special Service
(exclude from some totals)]:[Special Service
(exclude from some totals)]]&lt;&gt;TRUE),"")),"")</f>
        <v/>
      </c>
      <c r="G51" s="18" t="str" cm="1">
        <f t="array" ref="G51">IFERROR(SUM(_xlfn._xlws.FILTER(tblAttendanceLog[Sunday School Attendance],(tblAttendanceLog[[Week Number]:[Week Number]]=$K51)*(tblAttendanceLog[Sunday School Attendance]&lt;&gt;"")*(tblAttendanceLog[[Special Service
(exclude from some totals)]:[Special Service
(exclude from some totals)]]&lt;&gt;TRUE),"")),"")</f>
        <v/>
      </c>
      <c r="J51" s="25">
        <v>46229</v>
      </c>
      <c r="K51">
        <f t="shared" si="2"/>
        <v>31</v>
      </c>
      <c r="L51" s="17" t="str" cm="1">
        <f t="array" ref="L51">IFERROR(SUM(_xlfn._xlws.FILTER(tblAttendanceLog[In-Person Attendance],(tblAttendanceLog[[Week Number]:[Week Number]]=$K51)*(tblAttendanceLog[In-Person Attendance]&lt;&gt;""),"")),"")</f>
        <v/>
      </c>
      <c r="M51" t="str" cm="1">
        <f t="array" ref="M51">IFERROR(SUM(_xlfn._xlws.FILTER(tblAttendanceLog[Online Attendance],(tblAttendanceLog[[Week Number]:[Week Number]]=$K51)*(tblAttendanceLog[Online Attendance]&lt;&gt;""),"")),"")</f>
        <v/>
      </c>
      <c r="N51" s="23" t="str" cm="1">
        <f t="array" ref="N51">IFERROR(SUM(_xlfn._xlws.FILTER(tblAttendanceLog[Sunday School Attendance],(tblAttendanceLog[[Week Number]:[Week Number]]=$K51)*(tblAttendanceLog[Sunday School Attendance]&lt;&gt;""),"")),"")</f>
        <v/>
      </c>
    </row>
    <row r="52" spans="3:14" x14ac:dyDescent="0.25">
      <c r="C52" s="25">
        <v>46236</v>
      </c>
      <c r="D52">
        <f t="shared" si="1"/>
        <v>32</v>
      </c>
      <c r="E52" s="17" t="str" cm="1">
        <f t="array" ref="E52">IFERROR(SUM(_xlfn._xlws.FILTER(tblAttendanceLog[In-Person Attendance],(tblAttendanceLog[[Week Number]:[Week Number]]=$K52)*(tblAttendanceLog[In-Person Attendance]&lt;&gt;"")*(tblAttendanceLog[[Special Service
(exclude from some totals)]:[Special Service
(exclude from some totals)]]&lt;&gt;TRUE),"")),"")</f>
        <v/>
      </c>
      <c r="F52" s="17" t="str" cm="1">
        <f t="array" ref="F52">IFERROR(SUM(_xlfn._xlws.FILTER(tblAttendanceLog[Online Attendance],(tblAttendanceLog[[Week Number]:[Week Number]]=$K52)*(tblAttendanceLog[Online Attendance]&lt;&gt;"")*(tblAttendanceLog[[Special Service
(exclude from some totals)]:[Special Service
(exclude from some totals)]]&lt;&gt;TRUE),"")),"")</f>
        <v/>
      </c>
      <c r="G52" s="18" t="str" cm="1">
        <f t="array" ref="G52">IFERROR(SUM(_xlfn._xlws.FILTER(tblAttendanceLog[Sunday School Attendance],(tblAttendanceLog[[Week Number]:[Week Number]]=$K52)*(tblAttendanceLog[Sunday School Attendance]&lt;&gt;"")*(tblAttendanceLog[[Special Service
(exclude from some totals)]:[Special Service
(exclude from some totals)]]&lt;&gt;TRUE),"")),"")</f>
        <v/>
      </c>
      <c r="J52" s="25">
        <v>46236</v>
      </c>
      <c r="K52">
        <f t="shared" si="2"/>
        <v>32</v>
      </c>
      <c r="L52" s="17" t="str" cm="1">
        <f t="array" ref="L52">IFERROR(SUM(_xlfn._xlws.FILTER(tblAttendanceLog[In-Person Attendance],(tblAttendanceLog[[Week Number]:[Week Number]]=$K52)*(tblAttendanceLog[In-Person Attendance]&lt;&gt;""),"")),"")</f>
        <v/>
      </c>
      <c r="M52" t="str" cm="1">
        <f t="array" ref="M52">IFERROR(SUM(_xlfn._xlws.FILTER(tblAttendanceLog[Online Attendance],(tblAttendanceLog[[Week Number]:[Week Number]]=$K52)*(tblAttendanceLog[Online Attendance]&lt;&gt;""),"")),"")</f>
        <v/>
      </c>
      <c r="N52" s="23" t="str" cm="1">
        <f t="array" ref="N52">IFERROR(SUM(_xlfn._xlws.FILTER(tblAttendanceLog[Sunday School Attendance],(tblAttendanceLog[[Week Number]:[Week Number]]=$K52)*(tblAttendanceLog[Sunday School Attendance]&lt;&gt;""),"")),"")</f>
        <v/>
      </c>
    </row>
    <row r="53" spans="3:14" x14ac:dyDescent="0.25">
      <c r="C53" s="25">
        <v>46243</v>
      </c>
      <c r="D53">
        <f t="shared" si="1"/>
        <v>33</v>
      </c>
      <c r="E53" s="17" t="str" cm="1">
        <f t="array" ref="E53">IFERROR(SUM(_xlfn._xlws.FILTER(tblAttendanceLog[In-Person Attendance],(tblAttendanceLog[[Week Number]:[Week Number]]=$K53)*(tblAttendanceLog[In-Person Attendance]&lt;&gt;"")*(tblAttendanceLog[[Special Service
(exclude from some totals)]:[Special Service
(exclude from some totals)]]&lt;&gt;TRUE),"")),"")</f>
        <v/>
      </c>
      <c r="F53" s="17" t="str" cm="1">
        <f t="array" ref="F53">IFERROR(SUM(_xlfn._xlws.FILTER(tblAttendanceLog[Online Attendance],(tblAttendanceLog[[Week Number]:[Week Number]]=$K53)*(tblAttendanceLog[Online Attendance]&lt;&gt;"")*(tblAttendanceLog[[Special Service
(exclude from some totals)]:[Special Service
(exclude from some totals)]]&lt;&gt;TRUE),"")),"")</f>
        <v/>
      </c>
      <c r="G53" s="18" t="str" cm="1">
        <f t="array" ref="G53">IFERROR(SUM(_xlfn._xlws.FILTER(tblAttendanceLog[Sunday School Attendance],(tblAttendanceLog[[Week Number]:[Week Number]]=$K53)*(tblAttendanceLog[Sunday School Attendance]&lt;&gt;"")*(tblAttendanceLog[[Special Service
(exclude from some totals)]:[Special Service
(exclude from some totals)]]&lt;&gt;TRUE),"")),"")</f>
        <v/>
      </c>
      <c r="J53" s="25">
        <v>46243</v>
      </c>
      <c r="K53">
        <f t="shared" si="2"/>
        <v>33</v>
      </c>
      <c r="L53" s="17" t="str" cm="1">
        <f t="array" ref="L53">IFERROR(SUM(_xlfn._xlws.FILTER(tblAttendanceLog[In-Person Attendance],(tblAttendanceLog[[Week Number]:[Week Number]]=$K53)*(tblAttendanceLog[In-Person Attendance]&lt;&gt;""),"")),"")</f>
        <v/>
      </c>
      <c r="M53" t="str" cm="1">
        <f t="array" ref="M53">IFERROR(SUM(_xlfn._xlws.FILTER(tblAttendanceLog[Online Attendance],(tblAttendanceLog[[Week Number]:[Week Number]]=$K53)*(tblAttendanceLog[Online Attendance]&lt;&gt;""),"")),"")</f>
        <v/>
      </c>
      <c r="N53" s="23" t="str" cm="1">
        <f t="array" ref="N53">IFERROR(SUM(_xlfn._xlws.FILTER(tblAttendanceLog[Sunday School Attendance],(tblAttendanceLog[[Week Number]:[Week Number]]=$K53)*(tblAttendanceLog[Sunday School Attendance]&lt;&gt;""),"")),"")</f>
        <v/>
      </c>
    </row>
    <row r="54" spans="3:14" x14ac:dyDescent="0.25">
      <c r="C54" s="25">
        <v>46250</v>
      </c>
      <c r="D54">
        <f t="shared" si="1"/>
        <v>34</v>
      </c>
      <c r="E54" s="17" t="str" cm="1">
        <f t="array" ref="E54">IFERROR(SUM(_xlfn._xlws.FILTER(tblAttendanceLog[In-Person Attendance],(tblAttendanceLog[[Week Number]:[Week Number]]=$K54)*(tblAttendanceLog[In-Person Attendance]&lt;&gt;"")*(tblAttendanceLog[[Special Service
(exclude from some totals)]:[Special Service
(exclude from some totals)]]&lt;&gt;TRUE),"")),"")</f>
        <v/>
      </c>
      <c r="F54" s="17" t="str" cm="1">
        <f t="array" ref="F54">IFERROR(SUM(_xlfn._xlws.FILTER(tblAttendanceLog[Online Attendance],(tblAttendanceLog[[Week Number]:[Week Number]]=$K54)*(tblAttendanceLog[Online Attendance]&lt;&gt;"")*(tblAttendanceLog[[Special Service
(exclude from some totals)]:[Special Service
(exclude from some totals)]]&lt;&gt;TRUE),"")),"")</f>
        <v/>
      </c>
      <c r="G54" s="18" t="str" cm="1">
        <f t="array" ref="G54">IFERROR(SUM(_xlfn._xlws.FILTER(tblAttendanceLog[Sunday School Attendance],(tblAttendanceLog[[Week Number]:[Week Number]]=$K54)*(tblAttendanceLog[Sunday School Attendance]&lt;&gt;"")*(tblAttendanceLog[[Special Service
(exclude from some totals)]:[Special Service
(exclude from some totals)]]&lt;&gt;TRUE),"")),"")</f>
        <v/>
      </c>
      <c r="J54" s="25">
        <v>46250</v>
      </c>
      <c r="K54">
        <f t="shared" si="2"/>
        <v>34</v>
      </c>
      <c r="L54" s="17" t="str" cm="1">
        <f t="array" ref="L54">IFERROR(SUM(_xlfn._xlws.FILTER(tblAttendanceLog[In-Person Attendance],(tblAttendanceLog[[Week Number]:[Week Number]]=$K54)*(tblAttendanceLog[In-Person Attendance]&lt;&gt;""),"")),"")</f>
        <v/>
      </c>
      <c r="M54" t="str" cm="1">
        <f t="array" ref="M54">IFERROR(SUM(_xlfn._xlws.FILTER(tblAttendanceLog[Online Attendance],(tblAttendanceLog[[Week Number]:[Week Number]]=$K54)*(tblAttendanceLog[Online Attendance]&lt;&gt;""),"")),"")</f>
        <v/>
      </c>
      <c r="N54" s="23" t="str" cm="1">
        <f t="array" ref="N54">IFERROR(SUM(_xlfn._xlws.FILTER(tblAttendanceLog[Sunday School Attendance],(tblAttendanceLog[[Week Number]:[Week Number]]=$K54)*(tblAttendanceLog[Sunday School Attendance]&lt;&gt;""),"")),"")</f>
        <v/>
      </c>
    </row>
    <row r="55" spans="3:14" x14ac:dyDescent="0.25">
      <c r="C55" s="25">
        <v>46257</v>
      </c>
      <c r="D55">
        <f t="shared" si="1"/>
        <v>35</v>
      </c>
      <c r="E55" s="17" t="str" cm="1">
        <f t="array" ref="E55">IFERROR(SUM(_xlfn._xlws.FILTER(tblAttendanceLog[In-Person Attendance],(tblAttendanceLog[[Week Number]:[Week Number]]=$K55)*(tblAttendanceLog[In-Person Attendance]&lt;&gt;"")*(tblAttendanceLog[[Special Service
(exclude from some totals)]:[Special Service
(exclude from some totals)]]&lt;&gt;TRUE),"")),"")</f>
        <v/>
      </c>
      <c r="F55" s="17" t="str" cm="1">
        <f t="array" ref="F55">IFERROR(SUM(_xlfn._xlws.FILTER(tblAttendanceLog[Online Attendance],(tblAttendanceLog[[Week Number]:[Week Number]]=$K55)*(tblAttendanceLog[Online Attendance]&lt;&gt;"")*(tblAttendanceLog[[Special Service
(exclude from some totals)]:[Special Service
(exclude from some totals)]]&lt;&gt;TRUE),"")),"")</f>
        <v/>
      </c>
      <c r="G55" s="18" t="str" cm="1">
        <f t="array" ref="G55">IFERROR(SUM(_xlfn._xlws.FILTER(tblAttendanceLog[Sunday School Attendance],(tblAttendanceLog[[Week Number]:[Week Number]]=$K55)*(tblAttendanceLog[Sunday School Attendance]&lt;&gt;"")*(tblAttendanceLog[[Special Service
(exclude from some totals)]:[Special Service
(exclude from some totals)]]&lt;&gt;TRUE),"")),"")</f>
        <v/>
      </c>
      <c r="J55" s="25">
        <v>46257</v>
      </c>
      <c r="K55">
        <f t="shared" si="2"/>
        <v>35</v>
      </c>
      <c r="L55" s="17" t="str" cm="1">
        <f t="array" ref="L55">IFERROR(SUM(_xlfn._xlws.FILTER(tblAttendanceLog[In-Person Attendance],(tblAttendanceLog[[Week Number]:[Week Number]]=$K55)*(tblAttendanceLog[In-Person Attendance]&lt;&gt;""),"")),"")</f>
        <v/>
      </c>
      <c r="M55" t="str" cm="1">
        <f t="array" ref="M55">IFERROR(SUM(_xlfn._xlws.FILTER(tblAttendanceLog[Online Attendance],(tblAttendanceLog[[Week Number]:[Week Number]]=$K55)*(tblAttendanceLog[Online Attendance]&lt;&gt;""),"")),"")</f>
        <v/>
      </c>
      <c r="N55" s="23" t="str" cm="1">
        <f t="array" ref="N55">IFERROR(SUM(_xlfn._xlws.FILTER(tblAttendanceLog[Sunday School Attendance],(tblAttendanceLog[[Week Number]:[Week Number]]=$K55)*(tblAttendanceLog[Sunday School Attendance]&lt;&gt;""),"")),"")</f>
        <v/>
      </c>
    </row>
    <row r="56" spans="3:14" x14ac:dyDescent="0.25">
      <c r="C56" s="25">
        <v>46264</v>
      </c>
      <c r="D56">
        <f t="shared" si="1"/>
        <v>36</v>
      </c>
      <c r="E56" s="17" t="str" cm="1">
        <f t="array" ref="E56">IFERROR(SUM(_xlfn._xlws.FILTER(tblAttendanceLog[In-Person Attendance],(tblAttendanceLog[[Week Number]:[Week Number]]=$K56)*(tblAttendanceLog[In-Person Attendance]&lt;&gt;"")*(tblAttendanceLog[[Special Service
(exclude from some totals)]:[Special Service
(exclude from some totals)]]&lt;&gt;TRUE),"")),"")</f>
        <v/>
      </c>
      <c r="F56" s="17" t="str" cm="1">
        <f t="array" ref="F56">IFERROR(SUM(_xlfn._xlws.FILTER(tblAttendanceLog[Online Attendance],(tblAttendanceLog[[Week Number]:[Week Number]]=$K56)*(tblAttendanceLog[Online Attendance]&lt;&gt;"")*(tblAttendanceLog[[Special Service
(exclude from some totals)]:[Special Service
(exclude from some totals)]]&lt;&gt;TRUE),"")),"")</f>
        <v/>
      </c>
      <c r="G56" s="18" t="str" cm="1">
        <f t="array" ref="G56">IFERROR(SUM(_xlfn._xlws.FILTER(tblAttendanceLog[Sunday School Attendance],(tblAttendanceLog[[Week Number]:[Week Number]]=$K56)*(tblAttendanceLog[Sunday School Attendance]&lt;&gt;"")*(tblAttendanceLog[[Special Service
(exclude from some totals)]:[Special Service
(exclude from some totals)]]&lt;&gt;TRUE),"")),"")</f>
        <v/>
      </c>
      <c r="J56" s="25">
        <v>46264</v>
      </c>
      <c r="K56">
        <f t="shared" si="2"/>
        <v>36</v>
      </c>
      <c r="L56" s="17" t="str" cm="1">
        <f t="array" ref="L56">IFERROR(SUM(_xlfn._xlws.FILTER(tblAttendanceLog[In-Person Attendance],(tblAttendanceLog[[Week Number]:[Week Number]]=$K56)*(tblAttendanceLog[In-Person Attendance]&lt;&gt;""),"")),"")</f>
        <v/>
      </c>
      <c r="M56" t="str" cm="1">
        <f t="array" ref="M56">IFERROR(SUM(_xlfn._xlws.FILTER(tblAttendanceLog[Online Attendance],(tblAttendanceLog[[Week Number]:[Week Number]]=$K56)*(tblAttendanceLog[Online Attendance]&lt;&gt;""),"")),"")</f>
        <v/>
      </c>
      <c r="N56" s="23" t="str" cm="1">
        <f t="array" ref="N56">IFERROR(SUM(_xlfn._xlws.FILTER(tblAttendanceLog[Sunday School Attendance],(tblAttendanceLog[[Week Number]:[Week Number]]=$K56)*(tblAttendanceLog[Sunday School Attendance]&lt;&gt;""),"")),"")</f>
        <v/>
      </c>
    </row>
    <row r="57" spans="3:14" x14ac:dyDescent="0.25">
      <c r="C57" s="25">
        <v>46271</v>
      </c>
      <c r="D57">
        <f t="shared" si="1"/>
        <v>37</v>
      </c>
      <c r="E57" s="17" t="str" cm="1">
        <f t="array" ref="E57">IFERROR(SUM(_xlfn._xlws.FILTER(tblAttendanceLog[In-Person Attendance],(tblAttendanceLog[[Week Number]:[Week Number]]=$K57)*(tblAttendanceLog[In-Person Attendance]&lt;&gt;"")*(tblAttendanceLog[[Special Service
(exclude from some totals)]:[Special Service
(exclude from some totals)]]&lt;&gt;TRUE),"")),"")</f>
        <v/>
      </c>
      <c r="F57" s="17" t="str" cm="1">
        <f t="array" ref="F57">IFERROR(SUM(_xlfn._xlws.FILTER(tblAttendanceLog[Online Attendance],(tblAttendanceLog[[Week Number]:[Week Number]]=$K57)*(tblAttendanceLog[Online Attendance]&lt;&gt;"")*(tblAttendanceLog[[Special Service
(exclude from some totals)]:[Special Service
(exclude from some totals)]]&lt;&gt;TRUE),"")),"")</f>
        <v/>
      </c>
      <c r="G57" s="18" t="str" cm="1">
        <f t="array" ref="G57">IFERROR(SUM(_xlfn._xlws.FILTER(tblAttendanceLog[Sunday School Attendance],(tblAttendanceLog[[Week Number]:[Week Number]]=$K57)*(tblAttendanceLog[Sunday School Attendance]&lt;&gt;"")*(tblAttendanceLog[[Special Service
(exclude from some totals)]:[Special Service
(exclude from some totals)]]&lt;&gt;TRUE),"")),"")</f>
        <v/>
      </c>
      <c r="J57" s="25">
        <v>46271</v>
      </c>
      <c r="K57">
        <f t="shared" si="2"/>
        <v>37</v>
      </c>
      <c r="L57" s="17" t="str" cm="1">
        <f t="array" ref="L57">IFERROR(SUM(_xlfn._xlws.FILTER(tblAttendanceLog[In-Person Attendance],(tblAttendanceLog[[Week Number]:[Week Number]]=$K57)*(tblAttendanceLog[In-Person Attendance]&lt;&gt;""),"")),"")</f>
        <v/>
      </c>
      <c r="M57" t="str" cm="1">
        <f t="array" ref="M57">IFERROR(SUM(_xlfn._xlws.FILTER(tblAttendanceLog[Online Attendance],(tblAttendanceLog[[Week Number]:[Week Number]]=$K57)*(tblAttendanceLog[Online Attendance]&lt;&gt;""),"")),"")</f>
        <v/>
      </c>
      <c r="N57" s="23" t="str" cm="1">
        <f t="array" ref="N57">IFERROR(SUM(_xlfn._xlws.FILTER(tblAttendanceLog[Sunday School Attendance],(tblAttendanceLog[[Week Number]:[Week Number]]=$K57)*(tblAttendanceLog[Sunday School Attendance]&lt;&gt;""),"")),"")</f>
        <v/>
      </c>
    </row>
    <row r="58" spans="3:14" x14ac:dyDescent="0.25">
      <c r="C58" s="25">
        <v>46278</v>
      </c>
      <c r="D58">
        <f t="shared" si="1"/>
        <v>38</v>
      </c>
      <c r="E58" s="17" t="str" cm="1">
        <f t="array" ref="E58">IFERROR(SUM(_xlfn._xlws.FILTER(tblAttendanceLog[In-Person Attendance],(tblAttendanceLog[[Week Number]:[Week Number]]=$K58)*(tblAttendanceLog[In-Person Attendance]&lt;&gt;"")*(tblAttendanceLog[[Special Service
(exclude from some totals)]:[Special Service
(exclude from some totals)]]&lt;&gt;TRUE),"")),"")</f>
        <v/>
      </c>
      <c r="F58" s="17" t="str" cm="1">
        <f t="array" ref="F58">IFERROR(SUM(_xlfn._xlws.FILTER(tblAttendanceLog[Online Attendance],(tblAttendanceLog[[Week Number]:[Week Number]]=$K58)*(tblAttendanceLog[Online Attendance]&lt;&gt;"")*(tblAttendanceLog[[Special Service
(exclude from some totals)]:[Special Service
(exclude from some totals)]]&lt;&gt;TRUE),"")),"")</f>
        <v/>
      </c>
      <c r="G58" s="18" t="str" cm="1">
        <f t="array" ref="G58">IFERROR(SUM(_xlfn._xlws.FILTER(tblAttendanceLog[Sunday School Attendance],(tblAttendanceLog[[Week Number]:[Week Number]]=$K58)*(tblAttendanceLog[Sunday School Attendance]&lt;&gt;"")*(tblAttendanceLog[[Special Service
(exclude from some totals)]:[Special Service
(exclude from some totals)]]&lt;&gt;TRUE),"")),"")</f>
        <v/>
      </c>
      <c r="J58" s="25">
        <v>46278</v>
      </c>
      <c r="K58">
        <f t="shared" si="2"/>
        <v>38</v>
      </c>
      <c r="L58" s="17" t="str" cm="1">
        <f t="array" ref="L58">IFERROR(SUM(_xlfn._xlws.FILTER(tblAttendanceLog[In-Person Attendance],(tblAttendanceLog[[Week Number]:[Week Number]]=$K58)*(tblAttendanceLog[In-Person Attendance]&lt;&gt;""),"")),"")</f>
        <v/>
      </c>
      <c r="M58" t="str" cm="1">
        <f t="array" ref="M58">IFERROR(SUM(_xlfn._xlws.FILTER(tblAttendanceLog[Online Attendance],(tblAttendanceLog[[Week Number]:[Week Number]]=$K58)*(tblAttendanceLog[Online Attendance]&lt;&gt;""),"")),"")</f>
        <v/>
      </c>
      <c r="N58" s="23" t="str" cm="1">
        <f t="array" ref="N58">IFERROR(SUM(_xlfn._xlws.FILTER(tblAttendanceLog[Sunday School Attendance],(tblAttendanceLog[[Week Number]:[Week Number]]=$K58)*(tblAttendanceLog[Sunday School Attendance]&lt;&gt;""),"")),"")</f>
        <v/>
      </c>
    </row>
    <row r="59" spans="3:14" x14ac:dyDescent="0.25">
      <c r="C59" s="25">
        <v>46285</v>
      </c>
      <c r="D59">
        <f t="shared" si="1"/>
        <v>39</v>
      </c>
      <c r="E59" s="17" t="str" cm="1">
        <f t="array" ref="E59">IFERROR(SUM(_xlfn._xlws.FILTER(tblAttendanceLog[In-Person Attendance],(tblAttendanceLog[[Week Number]:[Week Number]]=$K59)*(tblAttendanceLog[In-Person Attendance]&lt;&gt;"")*(tblAttendanceLog[[Special Service
(exclude from some totals)]:[Special Service
(exclude from some totals)]]&lt;&gt;TRUE),"")),"")</f>
        <v/>
      </c>
      <c r="F59" s="17" t="str" cm="1">
        <f t="array" ref="F59">IFERROR(SUM(_xlfn._xlws.FILTER(tblAttendanceLog[Online Attendance],(tblAttendanceLog[[Week Number]:[Week Number]]=$K59)*(tblAttendanceLog[Online Attendance]&lt;&gt;"")*(tblAttendanceLog[[Special Service
(exclude from some totals)]:[Special Service
(exclude from some totals)]]&lt;&gt;TRUE),"")),"")</f>
        <v/>
      </c>
      <c r="G59" s="18" t="str" cm="1">
        <f t="array" ref="G59">IFERROR(SUM(_xlfn._xlws.FILTER(tblAttendanceLog[Sunday School Attendance],(tblAttendanceLog[[Week Number]:[Week Number]]=$K59)*(tblAttendanceLog[Sunday School Attendance]&lt;&gt;"")*(tblAttendanceLog[[Special Service
(exclude from some totals)]:[Special Service
(exclude from some totals)]]&lt;&gt;TRUE),"")),"")</f>
        <v/>
      </c>
      <c r="J59" s="25">
        <v>46285</v>
      </c>
      <c r="K59">
        <f t="shared" si="2"/>
        <v>39</v>
      </c>
      <c r="L59" s="17" t="str" cm="1">
        <f t="array" ref="L59">IFERROR(SUM(_xlfn._xlws.FILTER(tblAttendanceLog[In-Person Attendance],(tblAttendanceLog[[Week Number]:[Week Number]]=$K59)*(tblAttendanceLog[In-Person Attendance]&lt;&gt;""),"")),"")</f>
        <v/>
      </c>
      <c r="M59" t="str" cm="1">
        <f t="array" ref="M59">IFERROR(SUM(_xlfn._xlws.FILTER(tblAttendanceLog[Online Attendance],(tblAttendanceLog[[Week Number]:[Week Number]]=$K59)*(tblAttendanceLog[Online Attendance]&lt;&gt;""),"")),"")</f>
        <v/>
      </c>
      <c r="N59" s="23" t="str" cm="1">
        <f t="array" ref="N59">IFERROR(SUM(_xlfn._xlws.FILTER(tblAttendanceLog[Sunday School Attendance],(tblAttendanceLog[[Week Number]:[Week Number]]=$K59)*(tblAttendanceLog[Sunday School Attendance]&lt;&gt;""),"")),"")</f>
        <v/>
      </c>
    </row>
    <row r="60" spans="3:14" x14ac:dyDescent="0.25">
      <c r="C60" s="25">
        <v>46292</v>
      </c>
      <c r="D60">
        <f t="shared" si="1"/>
        <v>40</v>
      </c>
      <c r="E60" s="17" t="str" cm="1">
        <f t="array" ref="E60">IFERROR(SUM(_xlfn._xlws.FILTER(tblAttendanceLog[In-Person Attendance],(tblAttendanceLog[[Week Number]:[Week Number]]=$K60)*(tblAttendanceLog[In-Person Attendance]&lt;&gt;"")*(tblAttendanceLog[[Special Service
(exclude from some totals)]:[Special Service
(exclude from some totals)]]&lt;&gt;TRUE),"")),"")</f>
        <v/>
      </c>
      <c r="F60" s="17" t="str" cm="1">
        <f t="array" ref="F60">IFERROR(SUM(_xlfn._xlws.FILTER(tblAttendanceLog[Online Attendance],(tblAttendanceLog[[Week Number]:[Week Number]]=$K60)*(tblAttendanceLog[Online Attendance]&lt;&gt;"")*(tblAttendanceLog[[Special Service
(exclude from some totals)]:[Special Service
(exclude from some totals)]]&lt;&gt;TRUE),"")),"")</f>
        <v/>
      </c>
      <c r="G60" s="18" t="str" cm="1">
        <f t="array" ref="G60">IFERROR(SUM(_xlfn._xlws.FILTER(tblAttendanceLog[Sunday School Attendance],(tblAttendanceLog[[Week Number]:[Week Number]]=$K60)*(tblAttendanceLog[Sunday School Attendance]&lt;&gt;"")*(tblAttendanceLog[[Special Service
(exclude from some totals)]:[Special Service
(exclude from some totals)]]&lt;&gt;TRUE),"")),"")</f>
        <v/>
      </c>
      <c r="J60" s="25">
        <v>46292</v>
      </c>
      <c r="K60">
        <f t="shared" si="2"/>
        <v>40</v>
      </c>
      <c r="L60" s="17" t="str" cm="1">
        <f t="array" ref="L60">IFERROR(SUM(_xlfn._xlws.FILTER(tblAttendanceLog[In-Person Attendance],(tblAttendanceLog[[Week Number]:[Week Number]]=$K60)*(tblAttendanceLog[In-Person Attendance]&lt;&gt;""),"")),"")</f>
        <v/>
      </c>
      <c r="M60" t="str" cm="1">
        <f t="array" ref="M60">IFERROR(SUM(_xlfn._xlws.FILTER(tblAttendanceLog[Online Attendance],(tblAttendanceLog[[Week Number]:[Week Number]]=$K60)*(tblAttendanceLog[Online Attendance]&lt;&gt;""),"")),"")</f>
        <v/>
      </c>
      <c r="N60" s="23" t="str" cm="1">
        <f t="array" ref="N60">IFERROR(SUM(_xlfn._xlws.FILTER(tblAttendanceLog[Sunday School Attendance],(tblAttendanceLog[[Week Number]:[Week Number]]=$K60)*(tblAttendanceLog[Sunday School Attendance]&lt;&gt;""),"")),"")</f>
        <v/>
      </c>
    </row>
    <row r="61" spans="3:14" x14ac:dyDescent="0.25">
      <c r="C61" s="25">
        <v>46299</v>
      </c>
      <c r="D61">
        <f t="shared" si="1"/>
        <v>41</v>
      </c>
      <c r="E61" s="17" t="str" cm="1">
        <f t="array" ref="E61">IFERROR(SUM(_xlfn._xlws.FILTER(tblAttendanceLog[In-Person Attendance],(tblAttendanceLog[[Week Number]:[Week Number]]=$K61)*(tblAttendanceLog[In-Person Attendance]&lt;&gt;"")*(tblAttendanceLog[[Special Service
(exclude from some totals)]:[Special Service
(exclude from some totals)]]&lt;&gt;TRUE),"")),"")</f>
        <v/>
      </c>
      <c r="F61" s="17" t="str" cm="1">
        <f t="array" ref="F61">IFERROR(SUM(_xlfn._xlws.FILTER(tblAttendanceLog[Online Attendance],(tblAttendanceLog[[Week Number]:[Week Number]]=$K61)*(tblAttendanceLog[Online Attendance]&lt;&gt;"")*(tblAttendanceLog[[Special Service
(exclude from some totals)]:[Special Service
(exclude from some totals)]]&lt;&gt;TRUE),"")),"")</f>
        <v/>
      </c>
      <c r="G61" s="18" t="str" cm="1">
        <f t="array" ref="G61">IFERROR(SUM(_xlfn._xlws.FILTER(tblAttendanceLog[Sunday School Attendance],(tblAttendanceLog[[Week Number]:[Week Number]]=$K61)*(tblAttendanceLog[Sunday School Attendance]&lt;&gt;"")*(tblAttendanceLog[[Special Service
(exclude from some totals)]:[Special Service
(exclude from some totals)]]&lt;&gt;TRUE),"")),"")</f>
        <v/>
      </c>
      <c r="J61" s="25">
        <v>46299</v>
      </c>
      <c r="K61">
        <f t="shared" si="2"/>
        <v>41</v>
      </c>
      <c r="L61" s="17" t="str" cm="1">
        <f t="array" ref="L61">IFERROR(SUM(_xlfn._xlws.FILTER(tblAttendanceLog[In-Person Attendance],(tblAttendanceLog[[Week Number]:[Week Number]]=$K61)*(tblAttendanceLog[In-Person Attendance]&lt;&gt;""),"")),"")</f>
        <v/>
      </c>
      <c r="M61" t="str" cm="1">
        <f t="array" ref="M61">IFERROR(SUM(_xlfn._xlws.FILTER(tblAttendanceLog[Online Attendance],(tblAttendanceLog[[Week Number]:[Week Number]]=$K61)*(tblAttendanceLog[Online Attendance]&lt;&gt;""),"")),"")</f>
        <v/>
      </c>
      <c r="N61" s="23" t="str" cm="1">
        <f t="array" ref="N61">IFERROR(SUM(_xlfn._xlws.FILTER(tblAttendanceLog[Sunday School Attendance],(tblAttendanceLog[[Week Number]:[Week Number]]=$K61)*(tblAttendanceLog[Sunday School Attendance]&lt;&gt;""),"")),"")</f>
        <v/>
      </c>
    </row>
    <row r="62" spans="3:14" x14ac:dyDescent="0.25">
      <c r="C62" s="25">
        <v>46306</v>
      </c>
      <c r="D62">
        <f t="shared" si="1"/>
        <v>42</v>
      </c>
      <c r="E62" s="17" t="str" cm="1">
        <f t="array" ref="E62">IFERROR(SUM(_xlfn._xlws.FILTER(tblAttendanceLog[In-Person Attendance],(tblAttendanceLog[[Week Number]:[Week Number]]=$K62)*(tblAttendanceLog[In-Person Attendance]&lt;&gt;"")*(tblAttendanceLog[[Special Service
(exclude from some totals)]:[Special Service
(exclude from some totals)]]&lt;&gt;TRUE),"")),"")</f>
        <v/>
      </c>
      <c r="F62" s="17" t="str" cm="1">
        <f t="array" ref="F62">IFERROR(SUM(_xlfn._xlws.FILTER(tblAttendanceLog[Online Attendance],(tblAttendanceLog[[Week Number]:[Week Number]]=$K62)*(tblAttendanceLog[Online Attendance]&lt;&gt;"")*(tblAttendanceLog[[Special Service
(exclude from some totals)]:[Special Service
(exclude from some totals)]]&lt;&gt;TRUE),"")),"")</f>
        <v/>
      </c>
      <c r="G62" s="18" t="str" cm="1">
        <f t="array" ref="G62">IFERROR(SUM(_xlfn._xlws.FILTER(tblAttendanceLog[Sunday School Attendance],(tblAttendanceLog[[Week Number]:[Week Number]]=$K62)*(tblAttendanceLog[Sunday School Attendance]&lt;&gt;"")*(tblAttendanceLog[[Special Service
(exclude from some totals)]:[Special Service
(exclude from some totals)]]&lt;&gt;TRUE),"")),"")</f>
        <v/>
      </c>
      <c r="J62" s="25">
        <v>46306</v>
      </c>
      <c r="K62">
        <f t="shared" si="2"/>
        <v>42</v>
      </c>
      <c r="L62" s="17" t="str" cm="1">
        <f t="array" ref="L62">IFERROR(SUM(_xlfn._xlws.FILTER(tblAttendanceLog[In-Person Attendance],(tblAttendanceLog[[Week Number]:[Week Number]]=$K62)*(tblAttendanceLog[In-Person Attendance]&lt;&gt;""),"")),"")</f>
        <v/>
      </c>
      <c r="M62" t="str" cm="1">
        <f t="array" ref="M62">IFERROR(SUM(_xlfn._xlws.FILTER(tblAttendanceLog[Online Attendance],(tblAttendanceLog[[Week Number]:[Week Number]]=$K62)*(tblAttendanceLog[Online Attendance]&lt;&gt;""),"")),"")</f>
        <v/>
      </c>
      <c r="N62" s="23" t="str" cm="1">
        <f t="array" ref="N62">IFERROR(SUM(_xlfn._xlws.FILTER(tblAttendanceLog[Sunday School Attendance],(tblAttendanceLog[[Week Number]:[Week Number]]=$K62)*(tblAttendanceLog[Sunday School Attendance]&lt;&gt;""),"")),"")</f>
        <v/>
      </c>
    </row>
    <row r="63" spans="3:14" x14ac:dyDescent="0.25">
      <c r="C63" s="25">
        <v>46313</v>
      </c>
      <c r="D63">
        <f t="shared" si="1"/>
        <v>43</v>
      </c>
      <c r="E63" s="17" t="str" cm="1">
        <f t="array" ref="E63">IFERROR(SUM(_xlfn._xlws.FILTER(tblAttendanceLog[In-Person Attendance],(tblAttendanceLog[[Week Number]:[Week Number]]=$K63)*(tblAttendanceLog[In-Person Attendance]&lt;&gt;"")*(tblAttendanceLog[[Special Service
(exclude from some totals)]:[Special Service
(exclude from some totals)]]&lt;&gt;TRUE),"")),"")</f>
        <v/>
      </c>
      <c r="F63" s="17" t="str" cm="1">
        <f t="array" ref="F63">IFERROR(SUM(_xlfn._xlws.FILTER(tblAttendanceLog[Online Attendance],(tblAttendanceLog[[Week Number]:[Week Number]]=$K63)*(tblAttendanceLog[Online Attendance]&lt;&gt;"")*(tblAttendanceLog[[Special Service
(exclude from some totals)]:[Special Service
(exclude from some totals)]]&lt;&gt;TRUE),"")),"")</f>
        <v/>
      </c>
      <c r="G63" s="18" t="str" cm="1">
        <f t="array" ref="G63">IFERROR(SUM(_xlfn._xlws.FILTER(tblAttendanceLog[Sunday School Attendance],(tblAttendanceLog[[Week Number]:[Week Number]]=$K63)*(tblAttendanceLog[Sunday School Attendance]&lt;&gt;"")*(tblAttendanceLog[[Special Service
(exclude from some totals)]:[Special Service
(exclude from some totals)]]&lt;&gt;TRUE),"")),"")</f>
        <v/>
      </c>
      <c r="J63" s="25">
        <v>46313</v>
      </c>
      <c r="K63">
        <f t="shared" si="2"/>
        <v>43</v>
      </c>
      <c r="L63" s="17" t="str" cm="1">
        <f t="array" ref="L63">IFERROR(SUM(_xlfn._xlws.FILTER(tblAttendanceLog[In-Person Attendance],(tblAttendanceLog[[Week Number]:[Week Number]]=$K63)*(tblAttendanceLog[In-Person Attendance]&lt;&gt;""),"")),"")</f>
        <v/>
      </c>
      <c r="M63" t="str" cm="1">
        <f t="array" ref="M63">IFERROR(SUM(_xlfn._xlws.FILTER(tblAttendanceLog[Online Attendance],(tblAttendanceLog[[Week Number]:[Week Number]]=$K63)*(tblAttendanceLog[Online Attendance]&lt;&gt;""),"")),"")</f>
        <v/>
      </c>
      <c r="N63" s="23" t="str" cm="1">
        <f t="array" ref="N63">IFERROR(SUM(_xlfn._xlws.FILTER(tblAttendanceLog[Sunday School Attendance],(tblAttendanceLog[[Week Number]:[Week Number]]=$K63)*(tblAttendanceLog[Sunday School Attendance]&lt;&gt;""),"")),"")</f>
        <v/>
      </c>
    </row>
    <row r="64" spans="3:14" x14ac:dyDescent="0.25">
      <c r="C64" s="25">
        <v>46320</v>
      </c>
      <c r="D64">
        <f t="shared" si="1"/>
        <v>44</v>
      </c>
      <c r="E64" s="17" t="str" cm="1">
        <f t="array" ref="E64">IFERROR(SUM(_xlfn._xlws.FILTER(tblAttendanceLog[In-Person Attendance],(tblAttendanceLog[[Week Number]:[Week Number]]=$K64)*(tblAttendanceLog[In-Person Attendance]&lt;&gt;"")*(tblAttendanceLog[[Special Service
(exclude from some totals)]:[Special Service
(exclude from some totals)]]&lt;&gt;TRUE),"")),"")</f>
        <v/>
      </c>
      <c r="F64" s="17" t="str" cm="1">
        <f t="array" ref="F64">IFERROR(SUM(_xlfn._xlws.FILTER(tblAttendanceLog[Online Attendance],(tblAttendanceLog[[Week Number]:[Week Number]]=$K64)*(tblAttendanceLog[Online Attendance]&lt;&gt;"")*(tblAttendanceLog[[Special Service
(exclude from some totals)]:[Special Service
(exclude from some totals)]]&lt;&gt;TRUE),"")),"")</f>
        <v/>
      </c>
      <c r="G64" s="18" t="str" cm="1">
        <f t="array" ref="G64">IFERROR(SUM(_xlfn._xlws.FILTER(tblAttendanceLog[Sunday School Attendance],(tblAttendanceLog[[Week Number]:[Week Number]]=$K64)*(tblAttendanceLog[Sunday School Attendance]&lt;&gt;"")*(tblAttendanceLog[[Special Service
(exclude from some totals)]:[Special Service
(exclude from some totals)]]&lt;&gt;TRUE),"")),"")</f>
        <v/>
      </c>
      <c r="J64" s="25">
        <v>46320</v>
      </c>
      <c r="K64">
        <f t="shared" si="2"/>
        <v>44</v>
      </c>
      <c r="L64" s="17" t="str" cm="1">
        <f t="array" ref="L64">IFERROR(SUM(_xlfn._xlws.FILTER(tblAttendanceLog[In-Person Attendance],(tblAttendanceLog[[Week Number]:[Week Number]]=$K64)*(tblAttendanceLog[In-Person Attendance]&lt;&gt;""),"")),"")</f>
        <v/>
      </c>
      <c r="M64" t="str" cm="1">
        <f t="array" ref="M64">IFERROR(SUM(_xlfn._xlws.FILTER(tblAttendanceLog[Online Attendance],(tblAttendanceLog[[Week Number]:[Week Number]]=$K64)*(tblAttendanceLog[Online Attendance]&lt;&gt;""),"")),"")</f>
        <v/>
      </c>
      <c r="N64" s="23" t="str" cm="1">
        <f t="array" ref="N64">IFERROR(SUM(_xlfn._xlws.FILTER(tblAttendanceLog[Sunday School Attendance],(tblAttendanceLog[[Week Number]:[Week Number]]=$K64)*(tblAttendanceLog[Sunday School Attendance]&lt;&gt;""),"")),"")</f>
        <v/>
      </c>
    </row>
    <row r="65" spans="3:14" x14ac:dyDescent="0.25">
      <c r="C65" s="25">
        <v>46327</v>
      </c>
      <c r="D65">
        <f t="shared" si="1"/>
        <v>45</v>
      </c>
      <c r="E65" s="17" t="str" cm="1">
        <f t="array" ref="E65">IFERROR(SUM(_xlfn._xlws.FILTER(tblAttendanceLog[In-Person Attendance],(tblAttendanceLog[[Week Number]:[Week Number]]=$K65)*(tblAttendanceLog[In-Person Attendance]&lt;&gt;"")*(tblAttendanceLog[[Special Service
(exclude from some totals)]:[Special Service
(exclude from some totals)]]&lt;&gt;TRUE),"")),"")</f>
        <v/>
      </c>
      <c r="F65" s="17" t="str" cm="1">
        <f t="array" ref="F65">IFERROR(SUM(_xlfn._xlws.FILTER(tblAttendanceLog[Online Attendance],(tblAttendanceLog[[Week Number]:[Week Number]]=$K65)*(tblAttendanceLog[Online Attendance]&lt;&gt;"")*(tblAttendanceLog[[Special Service
(exclude from some totals)]:[Special Service
(exclude from some totals)]]&lt;&gt;TRUE),"")),"")</f>
        <v/>
      </c>
      <c r="G65" s="18" t="str" cm="1">
        <f t="array" ref="G65">IFERROR(SUM(_xlfn._xlws.FILTER(tblAttendanceLog[Sunday School Attendance],(tblAttendanceLog[[Week Number]:[Week Number]]=$K65)*(tblAttendanceLog[Sunday School Attendance]&lt;&gt;"")*(tblAttendanceLog[[Special Service
(exclude from some totals)]:[Special Service
(exclude from some totals)]]&lt;&gt;TRUE),"")),"")</f>
        <v/>
      </c>
      <c r="J65" s="25">
        <v>46327</v>
      </c>
      <c r="K65">
        <f t="shared" si="2"/>
        <v>45</v>
      </c>
      <c r="L65" s="17" t="str" cm="1">
        <f t="array" ref="L65">IFERROR(SUM(_xlfn._xlws.FILTER(tblAttendanceLog[In-Person Attendance],(tblAttendanceLog[[Week Number]:[Week Number]]=$K65)*(tblAttendanceLog[In-Person Attendance]&lt;&gt;""),"")),"")</f>
        <v/>
      </c>
      <c r="M65" t="str" cm="1">
        <f t="array" ref="M65">IFERROR(SUM(_xlfn._xlws.FILTER(tblAttendanceLog[Online Attendance],(tblAttendanceLog[[Week Number]:[Week Number]]=$K65)*(tblAttendanceLog[Online Attendance]&lt;&gt;""),"")),"")</f>
        <v/>
      </c>
      <c r="N65" s="23" t="str" cm="1">
        <f t="array" ref="N65">IFERROR(SUM(_xlfn._xlws.FILTER(tblAttendanceLog[Sunday School Attendance],(tblAttendanceLog[[Week Number]:[Week Number]]=$K65)*(tblAttendanceLog[Sunday School Attendance]&lt;&gt;""),"")),"")</f>
        <v/>
      </c>
    </row>
    <row r="66" spans="3:14" x14ac:dyDescent="0.25">
      <c r="C66" s="25">
        <v>46334</v>
      </c>
      <c r="D66">
        <f t="shared" si="1"/>
        <v>46</v>
      </c>
      <c r="E66" s="17" t="str" cm="1">
        <f t="array" ref="E66">IFERROR(SUM(_xlfn._xlws.FILTER(tblAttendanceLog[In-Person Attendance],(tblAttendanceLog[[Week Number]:[Week Number]]=$K66)*(tblAttendanceLog[In-Person Attendance]&lt;&gt;"")*(tblAttendanceLog[[Special Service
(exclude from some totals)]:[Special Service
(exclude from some totals)]]&lt;&gt;TRUE),"")),"")</f>
        <v/>
      </c>
      <c r="F66" s="17" t="str" cm="1">
        <f t="array" ref="F66">IFERROR(SUM(_xlfn._xlws.FILTER(tblAttendanceLog[Online Attendance],(tblAttendanceLog[[Week Number]:[Week Number]]=$K66)*(tblAttendanceLog[Online Attendance]&lt;&gt;"")*(tblAttendanceLog[[Special Service
(exclude from some totals)]:[Special Service
(exclude from some totals)]]&lt;&gt;TRUE),"")),"")</f>
        <v/>
      </c>
      <c r="G66" s="18" t="str" cm="1">
        <f t="array" ref="G66">IFERROR(SUM(_xlfn._xlws.FILTER(tblAttendanceLog[Sunday School Attendance],(tblAttendanceLog[[Week Number]:[Week Number]]=$K66)*(tblAttendanceLog[Sunday School Attendance]&lt;&gt;"")*(tblAttendanceLog[[Special Service
(exclude from some totals)]:[Special Service
(exclude from some totals)]]&lt;&gt;TRUE),"")),"")</f>
        <v/>
      </c>
      <c r="J66" s="25">
        <v>46334</v>
      </c>
      <c r="K66">
        <f t="shared" si="2"/>
        <v>46</v>
      </c>
      <c r="L66" s="17" t="str" cm="1">
        <f t="array" ref="L66">IFERROR(SUM(_xlfn._xlws.FILTER(tblAttendanceLog[In-Person Attendance],(tblAttendanceLog[[Week Number]:[Week Number]]=$K66)*(tblAttendanceLog[In-Person Attendance]&lt;&gt;""),"")),"")</f>
        <v/>
      </c>
      <c r="M66" t="str" cm="1">
        <f t="array" ref="M66">IFERROR(SUM(_xlfn._xlws.FILTER(tblAttendanceLog[Online Attendance],(tblAttendanceLog[[Week Number]:[Week Number]]=$K66)*(tblAttendanceLog[Online Attendance]&lt;&gt;""),"")),"")</f>
        <v/>
      </c>
      <c r="N66" s="23" t="str" cm="1">
        <f t="array" ref="N66">IFERROR(SUM(_xlfn._xlws.FILTER(tblAttendanceLog[Sunday School Attendance],(tblAttendanceLog[[Week Number]:[Week Number]]=$K66)*(tblAttendanceLog[Sunday School Attendance]&lt;&gt;""),"")),"")</f>
        <v/>
      </c>
    </row>
    <row r="67" spans="3:14" x14ac:dyDescent="0.25">
      <c r="C67" s="25">
        <v>46341</v>
      </c>
      <c r="D67">
        <f t="shared" si="1"/>
        <v>47</v>
      </c>
      <c r="E67" s="17" t="str" cm="1">
        <f t="array" ref="E67">IFERROR(SUM(_xlfn._xlws.FILTER(tblAttendanceLog[In-Person Attendance],(tblAttendanceLog[[Week Number]:[Week Number]]=$K67)*(tblAttendanceLog[In-Person Attendance]&lt;&gt;"")*(tblAttendanceLog[[Special Service
(exclude from some totals)]:[Special Service
(exclude from some totals)]]&lt;&gt;TRUE),"")),"")</f>
        <v/>
      </c>
      <c r="F67" s="17" t="str" cm="1">
        <f t="array" ref="F67">IFERROR(SUM(_xlfn._xlws.FILTER(tblAttendanceLog[Online Attendance],(tblAttendanceLog[[Week Number]:[Week Number]]=$K67)*(tblAttendanceLog[Online Attendance]&lt;&gt;"")*(tblAttendanceLog[[Special Service
(exclude from some totals)]:[Special Service
(exclude from some totals)]]&lt;&gt;TRUE),"")),"")</f>
        <v/>
      </c>
      <c r="G67" s="18" t="str" cm="1">
        <f t="array" ref="G67">IFERROR(SUM(_xlfn._xlws.FILTER(tblAttendanceLog[Sunday School Attendance],(tblAttendanceLog[[Week Number]:[Week Number]]=$K67)*(tblAttendanceLog[Sunday School Attendance]&lt;&gt;"")*(tblAttendanceLog[[Special Service
(exclude from some totals)]:[Special Service
(exclude from some totals)]]&lt;&gt;TRUE),"")),"")</f>
        <v/>
      </c>
      <c r="J67" s="25">
        <v>46341</v>
      </c>
      <c r="K67">
        <f t="shared" si="2"/>
        <v>47</v>
      </c>
      <c r="L67" s="17" t="str" cm="1">
        <f t="array" ref="L67">IFERROR(SUM(_xlfn._xlws.FILTER(tblAttendanceLog[In-Person Attendance],(tblAttendanceLog[[Week Number]:[Week Number]]=$K67)*(tblAttendanceLog[In-Person Attendance]&lt;&gt;""),"")),"")</f>
        <v/>
      </c>
      <c r="M67" t="str" cm="1">
        <f t="array" ref="M67">IFERROR(SUM(_xlfn._xlws.FILTER(tblAttendanceLog[Online Attendance],(tblAttendanceLog[[Week Number]:[Week Number]]=$K67)*(tblAttendanceLog[Online Attendance]&lt;&gt;""),"")),"")</f>
        <v/>
      </c>
      <c r="N67" s="23" t="str" cm="1">
        <f t="array" ref="N67">IFERROR(SUM(_xlfn._xlws.FILTER(tblAttendanceLog[Sunday School Attendance],(tblAttendanceLog[[Week Number]:[Week Number]]=$K67)*(tblAttendanceLog[Sunday School Attendance]&lt;&gt;""),"")),"")</f>
        <v/>
      </c>
    </row>
    <row r="68" spans="3:14" x14ac:dyDescent="0.25">
      <c r="C68" s="25">
        <v>46348</v>
      </c>
      <c r="D68">
        <f t="shared" si="1"/>
        <v>48</v>
      </c>
      <c r="E68" s="17" t="str" cm="1">
        <f t="array" ref="E68">IFERROR(SUM(_xlfn._xlws.FILTER(tblAttendanceLog[In-Person Attendance],(tblAttendanceLog[[Week Number]:[Week Number]]=$K68)*(tblAttendanceLog[In-Person Attendance]&lt;&gt;"")*(tblAttendanceLog[[Special Service
(exclude from some totals)]:[Special Service
(exclude from some totals)]]&lt;&gt;TRUE),"")),"")</f>
        <v/>
      </c>
      <c r="F68" s="17" t="str" cm="1">
        <f t="array" ref="F68">IFERROR(SUM(_xlfn._xlws.FILTER(tblAttendanceLog[Online Attendance],(tblAttendanceLog[[Week Number]:[Week Number]]=$K68)*(tblAttendanceLog[Online Attendance]&lt;&gt;"")*(tblAttendanceLog[[Special Service
(exclude from some totals)]:[Special Service
(exclude from some totals)]]&lt;&gt;TRUE),"")),"")</f>
        <v/>
      </c>
      <c r="G68" s="18" t="str" cm="1">
        <f t="array" ref="G68">IFERROR(SUM(_xlfn._xlws.FILTER(tblAttendanceLog[Sunday School Attendance],(tblAttendanceLog[[Week Number]:[Week Number]]=$K68)*(tblAttendanceLog[Sunday School Attendance]&lt;&gt;"")*(tblAttendanceLog[[Special Service
(exclude from some totals)]:[Special Service
(exclude from some totals)]]&lt;&gt;TRUE),"")),"")</f>
        <v/>
      </c>
      <c r="J68" s="25">
        <v>46348</v>
      </c>
      <c r="K68">
        <f t="shared" si="2"/>
        <v>48</v>
      </c>
      <c r="L68" s="17" t="str" cm="1">
        <f t="array" ref="L68">IFERROR(SUM(_xlfn._xlws.FILTER(tblAttendanceLog[In-Person Attendance],(tblAttendanceLog[[Week Number]:[Week Number]]=$K68)*(tblAttendanceLog[In-Person Attendance]&lt;&gt;""),"")),"")</f>
        <v/>
      </c>
      <c r="M68" t="str" cm="1">
        <f t="array" ref="M68">IFERROR(SUM(_xlfn._xlws.FILTER(tblAttendanceLog[Online Attendance],(tblAttendanceLog[[Week Number]:[Week Number]]=$K68)*(tblAttendanceLog[Online Attendance]&lt;&gt;""),"")),"")</f>
        <v/>
      </c>
      <c r="N68" s="23" t="str" cm="1">
        <f t="array" ref="N68">IFERROR(SUM(_xlfn._xlws.FILTER(tblAttendanceLog[Sunday School Attendance],(tblAttendanceLog[[Week Number]:[Week Number]]=$K68)*(tblAttendanceLog[Sunday School Attendance]&lt;&gt;""),"")),"")</f>
        <v/>
      </c>
    </row>
    <row r="69" spans="3:14" x14ac:dyDescent="0.25">
      <c r="C69" s="25">
        <v>46355</v>
      </c>
      <c r="D69">
        <f t="shared" si="1"/>
        <v>49</v>
      </c>
      <c r="E69" s="17" t="str" cm="1">
        <f t="array" ref="E69">IFERROR(SUM(_xlfn._xlws.FILTER(tblAttendanceLog[In-Person Attendance],(tblAttendanceLog[[Week Number]:[Week Number]]=$K69)*(tblAttendanceLog[In-Person Attendance]&lt;&gt;"")*(tblAttendanceLog[[Special Service
(exclude from some totals)]:[Special Service
(exclude from some totals)]]&lt;&gt;TRUE),"")),"")</f>
        <v/>
      </c>
      <c r="F69" s="17" t="str" cm="1">
        <f t="array" ref="F69">IFERROR(SUM(_xlfn._xlws.FILTER(tblAttendanceLog[Online Attendance],(tblAttendanceLog[[Week Number]:[Week Number]]=$K69)*(tblAttendanceLog[Online Attendance]&lt;&gt;"")*(tblAttendanceLog[[Special Service
(exclude from some totals)]:[Special Service
(exclude from some totals)]]&lt;&gt;TRUE),"")),"")</f>
        <v/>
      </c>
      <c r="G69" s="18" t="str" cm="1">
        <f t="array" ref="G69">IFERROR(SUM(_xlfn._xlws.FILTER(tblAttendanceLog[Sunday School Attendance],(tblAttendanceLog[[Week Number]:[Week Number]]=$K69)*(tblAttendanceLog[Sunday School Attendance]&lt;&gt;"")*(tblAttendanceLog[[Special Service
(exclude from some totals)]:[Special Service
(exclude from some totals)]]&lt;&gt;TRUE),"")),"")</f>
        <v/>
      </c>
      <c r="J69" s="25">
        <v>46355</v>
      </c>
      <c r="K69">
        <f t="shared" si="2"/>
        <v>49</v>
      </c>
      <c r="L69" s="17" t="str" cm="1">
        <f t="array" ref="L69">IFERROR(SUM(_xlfn._xlws.FILTER(tblAttendanceLog[In-Person Attendance],(tblAttendanceLog[[Week Number]:[Week Number]]=$K69)*(tblAttendanceLog[In-Person Attendance]&lt;&gt;""),"")),"")</f>
        <v/>
      </c>
      <c r="M69" t="str" cm="1">
        <f t="array" ref="M69">IFERROR(SUM(_xlfn._xlws.FILTER(tblAttendanceLog[Online Attendance],(tblAttendanceLog[[Week Number]:[Week Number]]=$K69)*(tblAttendanceLog[Online Attendance]&lt;&gt;""),"")),"")</f>
        <v/>
      </c>
      <c r="N69" s="23" t="str" cm="1">
        <f t="array" ref="N69">IFERROR(SUM(_xlfn._xlws.FILTER(tblAttendanceLog[Sunday School Attendance],(tblAttendanceLog[[Week Number]:[Week Number]]=$K69)*(tblAttendanceLog[Sunday School Attendance]&lt;&gt;""),"")),"")</f>
        <v/>
      </c>
    </row>
    <row r="70" spans="3:14" x14ac:dyDescent="0.25">
      <c r="C70" s="25">
        <v>46362</v>
      </c>
      <c r="D70">
        <f t="shared" si="1"/>
        <v>50</v>
      </c>
      <c r="E70" s="17" t="str" cm="1">
        <f t="array" ref="E70">IFERROR(SUM(_xlfn._xlws.FILTER(tblAttendanceLog[In-Person Attendance],(tblAttendanceLog[[Week Number]:[Week Number]]=$K70)*(tblAttendanceLog[In-Person Attendance]&lt;&gt;"")*(tblAttendanceLog[[Special Service
(exclude from some totals)]:[Special Service
(exclude from some totals)]]&lt;&gt;TRUE),"")),"")</f>
        <v/>
      </c>
      <c r="F70" s="17" t="str" cm="1">
        <f t="array" ref="F70">IFERROR(SUM(_xlfn._xlws.FILTER(tblAttendanceLog[Online Attendance],(tblAttendanceLog[[Week Number]:[Week Number]]=$K70)*(tblAttendanceLog[Online Attendance]&lt;&gt;"")*(tblAttendanceLog[[Special Service
(exclude from some totals)]:[Special Service
(exclude from some totals)]]&lt;&gt;TRUE),"")),"")</f>
        <v/>
      </c>
      <c r="G70" s="18" t="str" cm="1">
        <f t="array" ref="G70">IFERROR(SUM(_xlfn._xlws.FILTER(tblAttendanceLog[Sunday School Attendance],(tblAttendanceLog[[Week Number]:[Week Number]]=$K70)*(tblAttendanceLog[Sunday School Attendance]&lt;&gt;"")*(tblAttendanceLog[[Special Service
(exclude from some totals)]:[Special Service
(exclude from some totals)]]&lt;&gt;TRUE),"")),"")</f>
        <v/>
      </c>
      <c r="J70" s="25">
        <v>46362</v>
      </c>
      <c r="K70">
        <f t="shared" si="2"/>
        <v>50</v>
      </c>
      <c r="L70" s="17" t="str" cm="1">
        <f t="array" ref="L70">IFERROR(SUM(_xlfn._xlws.FILTER(tblAttendanceLog[In-Person Attendance],(tblAttendanceLog[[Week Number]:[Week Number]]=$K70)*(tblAttendanceLog[In-Person Attendance]&lt;&gt;""),"")),"")</f>
        <v/>
      </c>
      <c r="M70" t="str" cm="1">
        <f t="array" ref="M70">IFERROR(SUM(_xlfn._xlws.FILTER(tblAttendanceLog[Online Attendance],(tblAttendanceLog[[Week Number]:[Week Number]]=$K70)*(tblAttendanceLog[Online Attendance]&lt;&gt;""),"")),"")</f>
        <v/>
      </c>
      <c r="N70" s="23" t="str" cm="1">
        <f t="array" ref="N70">IFERROR(SUM(_xlfn._xlws.FILTER(tblAttendanceLog[Sunday School Attendance],(tblAttendanceLog[[Week Number]:[Week Number]]=$K70)*(tblAttendanceLog[Sunday School Attendance]&lt;&gt;""),"")),"")</f>
        <v/>
      </c>
    </row>
    <row r="71" spans="3:14" x14ac:dyDescent="0.25">
      <c r="C71" s="25">
        <v>46369</v>
      </c>
      <c r="D71">
        <f t="shared" si="1"/>
        <v>51</v>
      </c>
      <c r="E71" s="17" t="str" cm="1">
        <f t="array" ref="E71">IFERROR(SUM(_xlfn._xlws.FILTER(tblAttendanceLog[In-Person Attendance],(tblAttendanceLog[[Week Number]:[Week Number]]=$K71)*(tblAttendanceLog[In-Person Attendance]&lt;&gt;"")*(tblAttendanceLog[[Special Service
(exclude from some totals)]:[Special Service
(exclude from some totals)]]&lt;&gt;TRUE),"")),"")</f>
        <v/>
      </c>
      <c r="F71" s="17" t="str" cm="1">
        <f t="array" ref="F71">IFERROR(SUM(_xlfn._xlws.FILTER(tblAttendanceLog[Online Attendance],(tblAttendanceLog[[Week Number]:[Week Number]]=$K71)*(tblAttendanceLog[Online Attendance]&lt;&gt;"")*(tblAttendanceLog[[Special Service
(exclude from some totals)]:[Special Service
(exclude from some totals)]]&lt;&gt;TRUE),"")),"")</f>
        <v/>
      </c>
      <c r="G71" s="18" t="str" cm="1">
        <f t="array" ref="G71">IFERROR(SUM(_xlfn._xlws.FILTER(tblAttendanceLog[Sunday School Attendance],(tblAttendanceLog[[Week Number]:[Week Number]]=$K71)*(tblAttendanceLog[Sunday School Attendance]&lt;&gt;"")*(tblAttendanceLog[[Special Service
(exclude from some totals)]:[Special Service
(exclude from some totals)]]&lt;&gt;TRUE),"")),"")</f>
        <v/>
      </c>
      <c r="J71" s="25">
        <v>46369</v>
      </c>
      <c r="K71">
        <f t="shared" si="2"/>
        <v>51</v>
      </c>
      <c r="L71" s="17" t="str" cm="1">
        <f t="array" ref="L71">IFERROR(SUM(_xlfn._xlws.FILTER(tblAttendanceLog[In-Person Attendance],(tblAttendanceLog[[Week Number]:[Week Number]]=$K71)*(tblAttendanceLog[In-Person Attendance]&lt;&gt;""),"")),"")</f>
        <v/>
      </c>
      <c r="M71" t="str" cm="1">
        <f t="array" ref="M71">IFERROR(SUM(_xlfn._xlws.FILTER(tblAttendanceLog[Online Attendance],(tblAttendanceLog[[Week Number]:[Week Number]]=$K71)*(tblAttendanceLog[Online Attendance]&lt;&gt;""),"")),"")</f>
        <v/>
      </c>
      <c r="N71" s="23" t="str" cm="1">
        <f t="array" ref="N71">IFERROR(SUM(_xlfn._xlws.FILTER(tblAttendanceLog[Sunday School Attendance],(tblAttendanceLog[[Week Number]:[Week Number]]=$K71)*(tblAttendanceLog[Sunday School Attendance]&lt;&gt;""),"")),"")</f>
        <v/>
      </c>
    </row>
    <row r="72" spans="3:14" x14ac:dyDescent="0.25">
      <c r="C72" s="25">
        <v>46376</v>
      </c>
      <c r="D72">
        <f t="shared" si="1"/>
        <v>52</v>
      </c>
      <c r="E72" s="17" t="str" cm="1">
        <f t="array" ref="E72">IFERROR(SUM(_xlfn._xlws.FILTER(tblAttendanceLog[In-Person Attendance],(tblAttendanceLog[[Week Number]:[Week Number]]=$K72)*(tblAttendanceLog[In-Person Attendance]&lt;&gt;"")*(tblAttendanceLog[[Special Service
(exclude from some totals)]:[Special Service
(exclude from some totals)]]&lt;&gt;TRUE),"")),"")</f>
        <v/>
      </c>
      <c r="F72" s="17" t="str" cm="1">
        <f t="array" ref="F72">IFERROR(SUM(_xlfn._xlws.FILTER(tblAttendanceLog[Online Attendance],(tblAttendanceLog[[Week Number]:[Week Number]]=$K72)*(tblAttendanceLog[Online Attendance]&lt;&gt;"")*(tblAttendanceLog[[Special Service
(exclude from some totals)]:[Special Service
(exclude from some totals)]]&lt;&gt;TRUE),"")),"")</f>
        <v/>
      </c>
      <c r="G72" s="18" t="str" cm="1">
        <f t="array" ref="G72">IFERROR(SUM(_xlfn._xlws.FILTER(tblAttendanceLog[Sunday School Attendance],(tblAttendanceLog[[Week Number]:[Week Number]]=$K72)*(tblAttendanceLog[Sunday School Attendance]&lt;&gt;"")*(tblAttendanceLog[[Special Service
(exclude from some totals)]:[Special Service
(exclude from some totals)]]&lt;&gt;TRUE),"")),"")</f>
        <v/>
      </c>
      <c r="J72" s="25">
        <v>46376</v>
      </c>
      <c r="K72">
        <f t="shared" si="2"/>
        <v>52</v>
      </c>
      <c r="L72" s="17" t="str" cm="1">
        <f t="array" ref="L72">IFERROR(SUM(_xlfn._xlws.FILTER(tblAttendanceLog[In-Person Attendance],(tblAttendanceLog[[Week Number]:[Week Number]]=$K72)*(tblAttendanceLog[In-Person Attendance]&lt;&gt;""),"")),"")</f>
        <v/>
      </c>
      <c r="M72" t="str" cm="1">
        <f t="array" ref="M72">IFERROR(SUM(_xlfn._xlws.FILTER(tblAttendanceLog[Online Attendance],(tblAttendanceLog[[Week Number]:[Week Number]]=$K72)*(tblAttendanceLog[Online Attendance]&lt;&gt;""),"")),"")</f>
        <v/>
      </c>
      <c r="N72" s="23" t="str" cm="1">
        <f t="array" ref="N72">IFERROR(SUM(_xlfn._xlws.FILTER(tblAttendanceLog[Sunday School Attendance],(tblAttendanceLog[[Week Number]:[Week Number]]=$K72)*(tblAttendanceLog[Sunday School Attendance]&lt;&gt;""),"")),"")</f>
        <v/>
      </c>
    </row>
    <row r="73" spans="3:14" x14ac:dyDescent="0.25">
      <c r="C73" s="26">
        <v>46383</v>
      </c>
      <c r="D73" s="27">
        <f t="shared" si="1"/>
        <v>53</v>
      </c>
      <c r="E73" s="28" t="str" cm="1">
        <f t="array" ref="E73">IFERROR(SUM(_xlfn._xlws.FILTER(tblAttendanceLog[In-Person Attendance],(tblAttendanceLog[[Week Number]:[Week Number]]=$K73)*(tblAttendanceLog[In-Person Attendance]&lt;&gt;"")*(tblAttendanceLog[[Special Service
(exclude from some totals)]:[Special Service
(exclude from some totals)]]&lt;&gt;TRUE),"")),"")</f>
        <v/>
      </c>
      <c r="F73" s="28" t="str" cm="1">
        <f t="array" ref="F73">IFERROR(SUM(_xlfn._xlws.FILTER(tblAttendanceLog[Online Attendance],(tblAttendanceLog[[Week Number]:[Week Number]]=$K73)*(tblAttendanceLog[Online Attendance]&lt;&gt;"")*(tblAttendanceLog[[Special Service
(exclude from some totals)]:[Special Service
(exclude from some totals)]]&lt;&gt;TRUE),"")),"")</f>
        <v/>
      </c>
      <c r="G73" s="29" t="str" cm="1">
        <f t="array" ref="G73">IFERROR(SUM(_xlfn._xlws.FILTER(tblAttendanceLog[Sunday School Attendance],(tblAttendanceLog[[Week Number]:[Week Number]]=$K73)*(tblAttendanceLog[Sunday School Attendance]&lt;&gt;"")*(tblAttendanceLog[[Special Service
(exclude from some totals)]:[Special Service
(exclude from some totals)]]&lt;&gt;TRUE),"")),"")</f>
        <v/>
      </c>
      <c r="J73" s="26">
        <v>46383</v>
      </c>
      <c r="K73" s="27">
        <f t="shared" si="2"/>
        <v>53</v>
      </c>
      <c r="L73" s="28" t="str" cm="1">
        <f t="array" ref="L73">IFERROR(SUM(_xlfn._xlws.FILTER(tblAttendanceLog[In-Person Attendance],(tblAttendanceLog[[Week Number]:[Week Number]]=$K73)*(tblAttendanceLog[In-Person Attendance]&lt;&gt;""),"")),"")</f>
        <v/>
      </c>
      <c r="M73" s="27" t="str" cm="1">
        <f t="array" ref="M73">IFERROR(SUM(_xlfn._xlws.FILTER(tblAttendanceLog[Online Attendance],(tblAttendanceLog[[Week Number]:[Week Number]]=$K73)*(tblAttendanceLog[Online Attendance]&lt;&gt;""),"")),"")</f>
        <v/>
      </c>
      <c r="N73" s="31" t="str" cm="1">
        <f t="array" ref="N73">IFERROR(SUM(_xlfn._xlws.FILTER(tblAttendanceLog[Sunday School Attendance],(tblAttendanceLog[[Week Number]:[Week Number]]=$K73)*(tblAttendanceLog[Sunday School Attendance]&lt;&gt;""),"")),"")</f>
        <v/>
      </c>
    </row>
  </sheetData>
  <phoneticPr fontId="2"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Attendance Log</vt:lpstr>
      <vt:lpstr>Summary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Walker Brault</dc:creator>
  <cp:keywords/>
  <dc:description/>
  <cp:lastModifiedBy>Jim Ducker</cp:lastModifiedBy>
  <cp:revision/>
  <dcterms:created xsi:type="dcterms:W3CDTF">2023-11-29T14:43:34Z</dcterms:created>
  <dcterms:modified xsi:type="dcterms:W3CDTF">2025-12-31T17:46:34Z</dcterms:modified>
  <cp:category/>
  <cp:contentStatus/>
</cp:coreProperties>
</file>